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Manager\Desktop\Новые прайсы на 03.03.2020г\Новые прайсы на 03.03.2020г\"/>
    </mc:Choice>
  </mc:AlternateContent>
  <bookViews>
    <workbookView xWindow="0" yWindow="0" windowWidth="11520" windowHeight="7755" tabRatio="201"/>
  </bookViews>
  <sheets>
    <sheet name="прайс-камень" sheetId="5" r:id="rId1"/>
    <sheet name="Лист1" sheetId="6" r:id="rId2"/>
  </sheets>
  <definedNames>
    <definedName name="_xlnm.Print_Area" localSheetId="0">'прайс-камень'!$A$1:$X$161</definedName>
  </definedNames>
  <calcPr calcId="162913" refMode="R1C1"/>
</workbook>
</file>

<file path=xl/calcChain.xml><?xml version="1.0" encoding="utf-8"?>
<calcChain xmlns="http://schemas.openxmlformats.org/spreadsheetml/2006/main">
  <c r="W28" i="5" l="1"/>
  <c r="V28" i="5"/>
  <c r="U28" i="5"/>
  <c r="W27" i="5"/>
  <c r="V27" i="5"/>
  <c r="U27" i="5"/>
  <c r="U22" i="5"/>
  <c r="R27" i="5"/>
  <c r="Q27" i="5"/>
  <c r="P27" i="5"/>
  <c r="T27" i="5"/>
  <c r="O27" i="5"/>
  <c r="S27" i="5"/>
  <c r="N27" i="5"/>
  <c r="R26" i="5"/>
  <c r="Q26" i="5"/>
  <c r="P26" i="5"/>
  <c r="T26" i="5" s="1"/>
  <c r="O26" i="5"/>
  <c r="S26" i="5" s="1"/>
  <c r="N26" i="5"/>
  <c r="V29" i="5"/>
  <c r="R25" i="5"/>
  <c r="Q25" i="5"/>
  <c r="P25" i="5"/>
  <c r="T25" i="5" s="1"/>
  <c r="O25" i="5"/>
  <c r="S25" i="5" s="1"/>
  <c r="N25" i="5"/>
  <c r="V137" i="5"/>
  <c r="V135" i="5"/>
  <c r="V133" i="5"/>
  <c r="W141" i="5"/>
  <c r="W139" i="5"/>
  <c r="W137" i="5"/>
  <c r="W135" i="5"/>
  <c r="W133" i="5"/>
  <c r="V141" i="5"/>
  <c r="U141" i="5"/>
  <c r="U139" i="5"/>
  <c r="V139" i="5"/>
  <c r="U137" i="5"/>
  <c r="U135" i="5"/>
  <c r="U133" i="5"/>
  <c r="W129" i="5"/>
  <c r="V129" i="5"/>
  <c r="U129" i="5"/>
  <c r="U127" i="5"/>
  <c r="W127" i="5"/>
  <c r="W125" i="5"/>
  <c r="V127" i="5"/>
  <c r="V125" i="5"/>
  <c r="U125" i="5"/>
  <c r="U123" i="5"/>
  <c r="W123" i="5"/>
  <c r="W121" i="5"/>
  <c r="V123" i="5"/>
  <c r="V121" i="5"/>
  <c r="U121" i="5"/>
  <c r="W115" i="5"/>
  <c r="W109" i="5"/>
  <c r="W103" i="5"/>
  <c r="W101" i="5"/>
  <c r="W100" i="5"/>
  <c r="W99" i="5"/>
  <c r="W43" i="5"/>
  <c r="W45" i="5"/>
  <c r="W47" i="5"/>
  <c r="W49" i="5"/>
  <c r="W51" i="5"/>
  <c r="W14" i="5"/>
  <c r="W53" i="5"/>
  <c r="V53" i="5"/>
  <c r="U53" i="5"/>
  <c r="R53" i="5"/>
  <c r="Q53" i="5"/>
  <c r="P53" i="5"/>
  <c r="T53" i="5" s="1"/>
  <c r="O53" i="5"/>
  <c r="S53" i="5" s="1"/>
  <c r="N53" i="5"/>
  <c r="R28" i="5"/>
  <c r="Q28" i="5"/>
  <c r="P28" i="5"/>
  <c r="T28" i="5"/>
  <c r="O28" i="5"/>
  <c r="S28" i="5"/>
  <c r="N28" i="5"/>
  <c r="R24" i="5"/>
  <c r="Q24" i="5"/>
  <c r="P24" i="5"/>
  <c r="O24" i="5"/>
  <c r="N24" i="5"/>
  <c r="T24" i="5" s="1"/>
  <c r="R23" i="5"/>
  <c r="Q23" i="5"/>
  <c r="P23" i="5"/>
  <c r="T23" i="5" s="1"/>
  <c r="O23" i="5"/>
  <c r="S23" i="5" s="1"/>
  <c r="N23" i="5"/>
  <c r="W22" i="5"/>
  <c r="V22" i="5"/>
  <c r="R22" i="5"/>
  <c r="Q22" i="5"/>
  <c r="P22" i="5"/>
  <c r="O22" i="5"/>
  <c r="N22" i="5"/>
  <c r="S22" i="5"/>
  <c r="R21" i="5"/>
  <c r="Q21" i="5"/>
  <c r="P21" i="5"/>
  <c r="T21" i="5"/>
  <c r="O21" i="5"/>
  <c r="S21" i="5"/>
  <c r="N21" i="5"/>
  <c r="W20" i="5"/>
  <c r="V20" i="5"/>
  <c r="U20" i="5"/>
  <c r="R20" i="5"/>
  <c r="Q20" i="5"/>
  <c r="P20" i="5"/>
  <c r="O20" i="5"/>
  <c r="N20" i="5"/>
  <c r="T20" i="5"/>
  <c r="N19" i="5"/>
  <c r="O19" i="5"/>
  <c r="S19" i="5" s="1"/>
  <c r="P19" i="5"/>
  <c r="T19" i="5"/>
  <c r="Q19" i="5"/>
  <c r="R19" i="5"/>
  <c r="N29" i="5"/>
  <c r="O29" i="5"/>
  <c r="S29" i="5"/>
  <c r="P29" i="5"/>
  <c r="T29" i="5"/>
  <c r="Q29" i="5"/>
  <c r="R29" i="5"/>
  <c r="N30" i="5"/>
  <c r="O30" i="5"/>
  <c r="S30" i="5" s="1"/>
  <c r="P30" i="5"/>
  <c r="T30" i="5" s="1"/>
  <c r="Q30" i="5"/>
  <c r="R30" i="5"/>
  <c r="N31" i="5"/>
  <c r="O31" i="5"/>
  <c r="S31" i="5"/>
  <c r="P31" i="5"/>
  <c r="T31" i="5"/>
  <c r="Q31" i="5"/>
  <c r="R31" i="5"/>
  <c r="R17" i="5"/>
  <c r="Q17" i="5"/>
  <c r="P17" i="5"/>
  <c r="T17" i="5"/>
  <c r="O17" i="5"/>
  <c r="S17" i="5"/>
  <c r="N17" i="5"/>
  <c r="W16" i="5"/>
  <c r="V16" i="5"/>
  <c r="U16" i="5"/>
  <c r="R16" i="5"/>
  <c r="Q16" i="5"/>
  <c r="P16" i="5"/>
  <c r="O16" i="5"/>
  <c r="N16" i="5"/>
  <c r="T16" i="5"/>
  <c r="R15" i="5"/>
  <c r="Q15" i="5"/>
  <c r="P15" i="5"/>
  <c r="T15" i="5"/>
  <c r="O15" i="5"/>
  <c r="S15" i="5"/>
  <c r="N15" i="5"/>
  <c r="V14" i="5"/>
  <c r="U14" i="5"/>
  <c r="R14" i="5"/>
  <c r="Q14" i="5"/>
  <c r="P14" i="5"/>
  <c r="T14" i="5" s="1"/>
  <c r="O14" i="5"/>
  <c r="S14" i="5" s="1"/>
  <c r="N14" i="5"/>
  <c r="N18" i="5"/>
  <c r="O18" i="5"/>
  <c r="S18" i="5" s="1"/>
  <c r="P18" i="5"/>
  <c r="T18" i="5" s="1"/>
  <c r="Q18" i="5"/>
  <c r="R18" i="5"/>
  <c r="U18" i="5"/>
  <c r="V18" i="5"/>
  <c r="W18" i="5"/>
  <c r="S20" i="5"/>
  <c r="S24" i="5"/>
  <c r="T22" i="5"/>
  <c r="S16" i="5"/>
  <c r="R62" i="5"/>
  <c r="Q62" i="5"/>
  <c r="P62" i="5"/>
  <c r="T62" i="5"/>
  <c r="O62" i="5"/>
  <c r="S62" i="5"/>
  <c r="N62" i="5"/>
  <c r="W61" i="5"/>
  <c r="V61" i="5"/>
  <c r="U61" i="5"/>
  <c r="V49" i="5"/>
  <c r="U49" i="5"/>
  <c r="W119" i="5"/>
  <c r="V119" i="5"/>
  <c r="U119" i="5"/>
  <c r="W117" i="5"/>
  <c r="V117" i="5"/>
  <c r="U117" i="5"/>
  <c r="V115" i="5"/>
  <c r="U115" i="5"/>
  <c r="W113" i="5"/>
  <c r="V113" i="5"/>
  <c r="U113" i="5"/>
  <c r="V111" i="5"/>
  <c r="W111" i="5"/>
  <c r="U111" i="5"/>
  <c r="V109" i="5"/>
  <c r="U109" i="5"/>
  <c r="W107" i="5"/>
  <c r="V107" i="5"/>
  <c r="U107" i="5"/>
  <c r="W105" i="5"/>
  <c r="V105" i="5"/>
  <c r="U105" i="5"/>
  <c r="V103" i="5"/>
  <c r="U103" i="5"/>
  <c r="V101" i="5"/>
  <c r="U101" i="5"/>
  <c r="V100" i="5"/>
  <c r="U100" i="5"/>
  <c r="W73" i="5"/>
  <c r="V73" i="5"/>
  <c r="U73" i="5"/>
  <c r="V99" i="5"/>
  <c r="U99" i="5"/>
  <c r="W92" i="5"/>
  <c r="V92" i="5"/>
  <c r="U92" i="5"/>
  <c r="W90" i="5"/>
  <c r="V90" i="5"/>
  <c r="U90" i="5"/>
  <c r="W88" i="5"/>
  <c r="U88" i="5"/>
  <c r="V88" i="5"/>
  <c r="W84" i="5"/>
  <c r="V84" i="5"/>
  <c r="U84" i="5"/>
  <c r="W82" i="5"/>
  <c r="V82" i="5"/>
  <c r="U82" i="5"/>
  <c r="W80" i="5"/>
  <c r="V80" i="5"/>
  <c r="U80" i="5"/>
  <c r="W78" i="5"/>
  <c r="V78" i="5"/>
  <c r="U78" i="5"/>
  <c r="W76" i="5"/>
  <c r="V76" i="5"/>
  <c r="U76" i="5"/>
  <c r="W71" i="5"/>
  <c r="V71" i="5"/>
  <c r="U71" i="5"/>
  <c r="W69" i="5"/>
  <c r="V69" i="5"/>
  <c r="U69" i="5"/>
  <c r="W63" i="5"/>
  <c r="V63" i="5"/>
  <c r="U63" i="5"/>
  <c r="W59" i="5"/>
  <c r="V59" i="5"/>
  <c r="U59" i="5"/>
  <c r="W57" i="5"/>
  <c r="V57" i="5"/>
  <c r="U57" i="5"/>
  <c r="W55" i="5"/>
  <c r="V55" i="5"/>
  <c r="U55" i="5"/>
  <c r="V51" i="5"/>
  <c r="U51" i="5"/>
  <c r="V47" i="5"/>
  <c r="U47" i="5"/>
  <c r="V45" i="5"/>
  <c r="U45" i="5"/>
  <c r="V43" i="5"/>
  <c r="U43" i="5"/>
  <c r="W37" i="5"/>
  <c r="V37" i="5"/>
  <c r="U37" i="5"/>
  <c r="W35" i="5"/>
  <c r="V35" i="5"/>
  <c r="U35" i="5"/>
  <c r="W33" i="5"/>
  <c r="V33" i="5"/>
  <c r="U33" i="5"/>
  <c r="W31" i="5"/>
  <c r="V31" i="5"/>
  <c r="U31" i="5"/>
  <c r="U29" i="5"/>
  <c r="W29" i="5"/>
  <c r="W12" i="5"/>
  <c r="V12" i="5"/>
  <c r="U12" i="5"/>
  <c r="W10" i="5"/>
  <c r="V10" i="5"/>
  <c r="U10" i="5"/>
  <c r="R93" i="5"/>
  <c r="Q93" i="5"/>
  <c r="P93" i="5"/>
  <c r="T93" i="5" s="1"/>
  <c r="O93" i="5"/>
  <c r="S93" i="5" s="1"/>
  <c r="N93" i="5"/>
  <c r="R92" i="5"/>
  <c r="Q92" i="5"/>
  <c r="P92" i="5"/>
  <c r="T92" i="5"/>
  <c r="O92" i="5"/>
  <c r="S92" i="5"/>
  <c r="N92" i="5"/>
  <c r="R91" i="5"/>
  <c r="Q91" i="5"/>
  <c r="P91" i="5"/>
  <c r="T91" i="5" s="1"/>
  <c r="O91" i="5"/>
  <c r="S91" i="5" s="1"/>
  <c r="N91" i="5"/>
  <c r="R90" i="5"/>
  <c r="Q90" i="5"/>
  <c r="P90" i="5"/>
  <c r="T90" i="5"/>
  <c r="O90" i="5"/>
  <c r="S90" i="5"/>
  <c r="N90" i="5"/>
  <c r="R89" i="5"/>
  <c r="Q89" i="5"/>
  <c r="P89" i="5"/>
  <c r="T89" i="5" s="1"/>
  <c r="O89" i="5"/>
  <c r="S89" i="5" s="1"/>
  <c r="N89" i="5"/>
  <c r="R88" i="5"/>
  <c r="Q88" i="5"/>
  <c r="P88" i="5"/>
  <c r="T88" i="5"/>
  <c r="O88" i="5"/>
  <c r="S88" i="5"/>
  <c r="N88" i="5"/>
  <c r="N71" i="5"/>
  <c r="O71" i="5"/>
  <c r="S71" i="5"/>
  <c r="P71" i="5"/>
  <c r="T71" i="5"/>
  <c r="Q71" i="5"/>
  <c r="R71" i="5"/>
  <c r="N72" i="5"/>
  <c r="O72" i="5"/>
  <c r="S72" i="5" s="1"/>
  <c r="P72" i="5"/>
  <c r="T72" i="5" s="1"/>
  <c r="Q72" i="5"/>
  <c r="R72" i="5"/>
  <c r="N73" i="5"/>
  <c r="O73" i="5"/>
  <c r="S73" i="5"/>
  <c r="P73" i="5"/>
  <c r="T73" i="5"/>
  <c r="Q73" i="5"/>
  <c r="R73" i="5"/>
  <c r="N75" i="5"/>
  <c r="O75" i="5"/>
  <c r="S75" i="5" s="1"/>
  <c r="P75" i="5"/>
  <c r="T75" i="5" s="1"/>
  <c r="Q75" i="5"/>
  <c r="R75" i="5"/>
  <c r="N76" i="5"/>
  <c r="O76" i="5"/>
  <c r="S76" i="5"/>
  <c r="P76" i="5"/>
  <c r="T76" i="5"/>
  <c r="Q76" i="5"/>
  <c r="R76" i="5"/>
  <c r="N77" i="5"/>
  <c r="O77" i="5"/>
  <c r="S77" i="5" s="1"/>
  <c r="P77" i="5"/>
  <c r="T77" i="5" s="1"/>
  <c r="Q77" i="5"/>
  <c r="R77" i="5"/>
  <c r="N78" i="5"/>
  <c r="O78" i="5"/>
  <c r="S78" i="5"/>
  <c r="P78" i="5"/>
  <c r="T78" i="5"/>
  <c r="Q78" i="5"/>
  <c r="R78" i="5"/>
  <c r="N79" i="5"/>
  <c r="O79" i="5"/>
  <c r="S79" i="5" s="1"/>
  <c r="P79" i="5"/>
  <c r="T79" i="5" s="1"/>
  <c r="Q79" i="5"/>
  <c r="R79" i="5"/>
  <c r="N80" i="5"/>
  <c r="O80" i="5"/>
  <c r="S80" i="5"/>
  <c r="P80" i="5"/>
  <c r="T80" i="5"/>
  <c r="Q80" i="5"/>
  <c r="R80" i="5"/>
  <c r="N81" i="5"/>
  <c r="O81" i="5"/>
  <c r="S81" i="5" s="1"/>
  <c r="P81" i="5"/>
  <c r="T81" i="5" s="1"/>
  <c r="Q81" i="5"/>
  <c r="R81" i="5"/>
  <c r="N82" i="5"/>
  <c r="O82" i="5"/>
  <c r="S82" i="5"/>
  <c r="P82" i="5"/>
  <c r="T82" i="5"/>
  <c r="Q82" i="5"/>
  <c r="R82" i="5"/>
  <c r="N83" i="5"/>
  <c r="O83" i="5"/>
  <c r="S83" i="5" s="1"/>
  <c r="P83" i="5"/>
  <c r="T83" i="5" s="1"/>
  <c r="Q83" i="5"/>
  <c r="R83" i="5"/>
  <c r="N84" i="5"/>
  <c r="O84" i="5"/>
  <c r="S84" i="5"/>
  <c r="P84" i="5"/>
  <c r="T84" i="5"/>
  <c r="Q84" i="5"/>
  <c r="R84" i="5"/>
  <c r="N85" i="5"/>
  <c r="O85" i="5"/>
  <c r="S85" i="5" s="1"/>
  <c r="P85" i="5"/>
  <c r="T85" i="5" s="1"/>
  <c r="Q85" i="5"/>
  <c r="R85" i="5"/>
  <c r="N43" i="5"/>
  <c r="O43" i="5"/>
  <c r="S43" i="5"/>
  <c r="P43" i="5"/>
  <c r="T43" i="5"/>
  <c r="Q43" i="5"/>
  <c r="R43" i="5"/>
  <c r="N38" i="5"/>
  <c r="O38" i="5"/>
  <c r="S38" i="5" s="1"/>
  <c r="P38" i="5"/>
  <c r="T38" i="5" s="1"/>
  <c r="Q38" i="5"/>
  <c r="R38" i="5"/>
  <c r="N44" i="5"/>
  <c r="O44" i="5"/>
  <c r="S44" i="5"/>
  <c r="P44" i="5"/>
  <c r="T44" i="5"/>
  <c r="Q44" i="5"/>
  <c r="R44" i="5"/>
  <c r="N45" i="5"/>
  <c r="O45" i="5"/>
  <c r="S45" i="5" s="1"/>
  <c r="P45" i="5"/>
  <c r="T45" i="5" s="1"/>
  <c r="Q45" i="5"/>
  <c r="R45" i="5"/>
  <c r="N46" i="5"/>
  <c r="O46" i="5"/>
  <c r="S46" i="5"/>
  <c r="P46" i="5"/>
  <c r="T46" i="5"/>
  <c r="Q46" i="5"/>
  <c r="R46" i="5"/>
  <c r="N47" i="5"/>
  <c r="O47" i="5"/>
  <c r="S47" i="5" s="1"/>
  <c r="P47" i="5"/>
  <c r="T47" i="5" s="1"/>
  <c r="Q47" i="5"/>
  <c r="R47" i="5"/>
  <c r="N48" i="5"/>
  <c r="O48" i="5"/>
  <c r="S48" i="5"/>
  <c r="P48" i="5"/>
  <c r="T48" i="5"/>
  <c r="Q48" i="5"/>
  <c r="R48" i="5"/>
  <c r="N49" i="5"/>
  <c r="O49" i="5"/>
  <c r="S49" i="5" s="1"/>
  <c r="P49" i="5"/>
  <c r="T49" i="5" s="1"/>
  <c r="Q49" i="5"/>
  <c r="R49" i="5"/>
  <c r="N50" i="5"/>
  <c r="O50" i="5"/>
  <c r="S50" i="5"/>
  <c r="P50" i="5"/>
  <c r="T50" i="5"/>
  <c r="Q50" i="5"/>
  <c r="R50" i="5"/>
  <c r="N51" i="5"/>
  <c r="O51" i="5"/>
  <c r="S51" i="5" s="1"/>
  <c r="P51" i="5"/>
  <c r="T51" i="5" s="1"/>
  <c r="Q51" i="5"/>
  <c r="R51" i="5"/>
  <c r="N52" i="5"/>
  <c r="O52" i="5"/>
  <c r="S52" i="5"/>
  <c r="P52" i="5"/>
  <c r="T52" i="5"/>
  <c r="Q52" i="5"/>
  <c r="R52" i="5"/>
  <c r="N55" i="5"/>
  <c r="O55" i="5"/>
  <c r="S55" i="5" s="1"/>
  <c r="P55" i="5"/>
  <c r="T55" i="5" s="1"/>
  <c r="Q55" i="5"/>
  <c r="R55" i="5"/>
  <c r="R34" i="5"/>
  <c r="Q34" i="5"/>
  <c r="P34" i="5"/>
  <c r="T34" i="5" s="1"/>
  <c r="O34" i="5"/>
  <c r="S34" i="5" s="1"/>
  <c r="N34" i="5"/>
  <c r="R33" i="5"/>
  <c r="Q33" i="5"/>
  <c r="P33" i="5"/>
  <c r="T33" i="5"/>
  <c r="O33" i="5"/>
  <c r="S33" i="5"/>
  <c r="N33" i="5"/>
  <c r="R32" i="5"/>
  <c r="Q32" i="5"/>
  <c r="P32" i="5"/>
  <c r="T32" i="5" s="1"/>
  <c r="O32" i="5"/>
  <c r="S32" i="5" s="1"/>
  <c r="N32" i="5"/>
  <c r="N37" i="5"/>
  <c r="O37" i="5"/>
  <c r="S37" i="5" s="1"/>
  <c r="P37" i="5"/>
  <c r="T37" i="5" s="1"/>
  <c r="Q37" i="5"/>
  <c r="R37" i="5"/>
  <c r="R10" i="5"/>
  <c r="Q10" i="5"/>
  <c r="P10" i="5"/>
  <c r="O10" i="5"/>
  <c r="N64" i="5"/>
  <c r="O64" i="5"/>
  <c r="S64" i="5"/>
  <c r="P64" i="5"/>
  <c r="T64" i="5"/>
  <c r="Q64" i="5"/>
  <c r="R64" i="5"/>
  <c r="N69" i="5"/>
  <c r="O69" i="5"/>
  <c r="S69" i="5" s="1"/>
  <c r="P69" i="5"/>
  <c r="T69" i="5" s="1"/>
  <c r="Q69" i="5"/>
  <c r="R69" i="5"/>
  <c r="N70" i="5"/>
  <c r="O70" i="5"/>
  <c r="S70" i="5"/>
  <c r="P70" i="5"/>
  <c r="T70" i="5"/>
  <c r="Q70" i="5"/>
  <c r="R70" i="5"/>
  <c r="R11" i="5"/>
  <c r="Q11" i="5"/>
  <c r="P11" i="5"/>
  <c r="T11" i="5"/>
  <c r="O11" i="5"/>
  <c r="S11" i="5"/>
  <c r="N11" i="5"/>
  <c r="N35" i="5"/>
  <c r="O35" i="5"/>
  <c r="S35" i="5"/>
  <c r="P35" i="5"/>
  <c r="T35" i="5"/>
  <c r="Q35" i="5"/>
  <c r="R35" i="5"/>
  <c r="N36" i="5"/>
  <c r="O36" i="5"/>
  <c r="S36" i="5" s="1"/>
  <c r="P36" i="5"/>
  <c r="T36" i="5" s="1"/>
  <c r="Q36" i="5"/>
  <c r="R36" i="5"/>
  <c r="R13" i="5"/>
  <c r="Q13" i="5"/>
  <c r="P13" i="5"/>
  <c r="T13" i="5" s="1"/>
  <c r="O13" i="5"/>
  <c r="S13" i="5" s="1"/>
  <c r="N13" i="5"/>
  <c r="R12" i="5"/>
  <c r="Q12" i="5"/>
  <c r="P12" i="5"/>
  <c r="O12" i="5"/>
  <c r="N12" i="5"/>
  <c r="S12" i="5"/>
  <c r="N10" i="5"/>
  <c r="T10" i="5"/>
  <c r="S10" i="5"/>
  <c r="T12" i="5"/>
</calcChain>
</file>

<file path=xl/sharedStrings.xml><?xml version="1.0" encoding="utf-8"?>
<sst xmlns="http://schemas.openxmlformats.org/spreadsheetml/2006/main" count="758" uniqueCount="457">
  <si>
    <t>Упаковка</t>
  </si>
  <si>
    <t>10</t>
  </si>
  <si>
    <t>Шт.</t>
  </si>
  <si>
    <t>16</t>
  </si>
  <si>
    <t>1 пог.м</t>
  </si>
  <si>
    <t>9% от 201- 250тыс. руб.</t>
  </si>
  <si>
    <t>11% от 251 тыс. руб.</t>
  </si>
  <si>
    <t>Цена, руб. за кв.м./пог.м</t>
  </si>
  <si>
    <t>38,4</t>
  </si>
  <si>
    <t>Вес (кг)за упаковку</t>
  </si>
  <si>
    <t>Норма упаковки</t>
  </si>
  <si>
    <t>Кол-во шт. в упаковке</t>
  </si>
  <si>
    <t>32</t>
  </si>
  <si>
    <t>Цена для  дилеров          25%</t>
  </si>
  <si>
    <t>27%                              от 101-170 тыс. руб.</t>
  </si>
  <si>
    <t>28%                             от 171-200 тыс. руб.</t>
  </si>
  <si>
    <t>29%                        от 200-270 тыс. руб.</t>
  </si>
  <si>
    <t>26%                                  от 51-100 тыс. руб.</t>
  </si>
  <si>
    <t>сухие смеси</t>
  </si>
  <si>
    <t>Уп.</t>
  </si>
  <si>
    <t xml:space="preserve">Аликанте </t>
  </si>
  <si>
    <t>16,1 кг</t>
  </si>
  <si>
    <t>5,28 кг</t>
  </si>
  <si>
    <t xml:space="preserve">Артикул </t>
  </si>
  <si>
    <t>Кол. плитки в кор.</t>
  </si>
  <si>
    <t xml:space="preserve">Алтея </t>
  </si>
  <si>
    <t>18,3 кг</t>
  </si>
  <si>
    <t>6,3 кг.</t>
  </si>
  <si>
    <t>1,05 пог.м.</t>
  </si>
  <si>
    <t xml:space="preserve">
1 м2</t>
  </si>
  <si>
    <t>61 шт.</t>
  </si>
  <si>
    <t>14 шт.</t>
  </si>
  <si>
    <t>Бруклин</t>
  </si>
  <si>
    <t>6 кг.</t>
  </si>
  <si>
    <t>190, 191, 192, 193, 194, 195, 196, 199</t>
  </si>
  <si>
    <t>19,1 кг</t>
  </si>
  <si>
    <t> 6,8 кг</t>
  </si>
  <si>
    <t> 6,5 кг</t>
  </si>
  <si>
    <t> 1,05 пог.м</t>
  </si>
  <si>
    <t>1 м2</t>
  </si>
  <si>
    <t>15 шт.</t>
  </si>
  <si>
    <t xml:space="preserve">
65 шт.</t>
  </si>
  <si>
    <t>Манхэттен</t>
  </si>
  <si>
    <t>12,7 кг</t>
  </si>
  <si>
    <t> 6,3 кг</t>
  </si>
  <si>
    <t>1,5 пог.м</t>
  </si>
  <si>
    <t xml:space="preserve">
80 шт.</t>
  </si>
  <si>
    <t> 26 шт.</t>
  </si>
  <si>
    <t>Неаполь</t>
  </si>
  <si>
    <t>27,2 кг</t>
  </si>
  <si>
    <t>8,4 кг.</t>
  </si>
  <si>
    <t>8,58 кг.</t>
  </si>
  <si>
    <t>0,98 пог.м.</t>
  </si>
  <si>
    <t>68 шт.</t>
  </si>
  <si>
    <t xml:space="preserve">Вес за коробку </t>
  </si>
  <si>
    <t>Вес за кв.м. и пог.м.</t>
  </si>
  <si>
    <t>1м2</t>
  </si>
  <si>
    <t>68 шт</t>
  </si>
  <si>
    <t>0,98 м2</t>
  </si>
  <si>
    <t xml:space="preserve">14 шт </t>
  </si>
  <si>
    <t xml:space="preserve">8,4 кг </t>
  </si>
  <si>
    <t xml:space="preserve">Рига </t>
  </si>
  <si>
    <t xml:space="preserve">64 шт </t>
  </si>
  <si>
    <t>18,5 кг</t>
  </si>
  <si>
    <t>1,1 пог.м</t>
  </si>
  <si>
    <t xml:space="preserve">16 шт </t>
  </si>
  <si>
    <t>9,2 кг</t>
  </si>
  <si>
    <t xml:space="preserve">8,3 кг </t>
  </si>
  <si>
    <t xml:space="preserve">Прага </t>
  </si>
  <si>
    <t>0,6 м2</t>
  </si>
  <si>
    <t xml:space="preserve">31,6 кг </t>
  </si>
  <si>
    <t xml:space="preserve">30 шт </t>
  </si>
  <si>
    <t xml:space="preserve">18,96 кг </t>
  </si>
  <si>
    <t xml:space="preserve">1,3 пог.м </t>
  </si>
  <si>
    <t>16,77 кг</t>
  </si>
  <si>
    <t xml:space="preserve">12,9 кг </t>
  </si>
  <si>
    <t xml:space="preserve">Честер </t>
  </si>
  <si>
    <t xml:space="preserve">34 шт </t>
  </si>
  <si>
    <t>20,8 м2</t>
  </si>
  <si>
    <t>0,5 м2</t>
  </si>
  <si>
    <t xml:space="preserve">10,4 кг </t>
  </si>
  <si>
    <t>6,8 кг</t>
  </si>
  <si>
    <t xml:space="preserve">6,8 кг </t>
  </si>
  <si>
    <t xml:space="preserve">Турин </t>
  </si>
  <si>
    <t>-</t>
  </si>
  <si>
    <t xml:space="preserve">12 шт </t>
  </si>
  <si>
    <t>19,5 кг</t>
  </si>
  <si>
    <t>13 кг</t>
  </si>
  <si>
    <t>22,8 кг</t>
  </si>
  <si>
    <t xml:space="preserve">45,6 кг </t>
  </si>
  <si>
    <t xml:space="preserve">Родос </t>
  </si>
  <si>
    <t>29,5 кг</t>
  </si>
  <si>
    <t>49,17 кг</t>
  </si>
  <si>
    <t xml:space="preserve">5 шт </t>
  </si>
  <si>
    <t xml:space="preserve">Мальта </t>
  </si>
  <si>
    <t>16,2 кг</t>
  </si>
  <si>
    <t>11,2 кг</t>
  </si>
  <si>
    <t xml:space="preserve">8 шт </t>
  </si>
  <si>
    <t>0,55 м2</t>
  </si>
  <si>
    <t xml:space="preserve">1,25 пог.м </t>
  </si>
  <si>
    <t>9 кг</t>
  </si>
  <si>
    <t xml:space="preserve">Нарва </t>
  </si>
  <si>
    <t>34,8 кг</t>
  </si>
  <si>
    <t xml:space="preserve">1,24 пог.м </t>
  </si>
  <si>
    <t xml:space="preserve">16,1 кг </t>
  </si>
  <si>
    <t xml:space="preserve">Валетта </t>
  </si>
  <si>
    <t>9,5 кг</t>
  </si>
  <si>
    <t>32,56 кг</t>
  </si>
  <si>
    <t xml:space="preserve">0,97 пог.м </t>
  </si>
  <si>
    <t xml:space="preserve">6 шт </t>
  </si>
  <si>
    <t>16,28 кг</t>
  </si>
  <si>
    <t xml:space="preserve">9,3 кг </t>
  </si>
  <si>
    <t xml:space="preserve">Тиволи </t>
  </si>
  <si>
    <t>40 кг</t>
  </si>
  <si>
    <t>0,528 м2</t>
  </si>
  <si>
    <t>21,5 кг</t>
  </si>
  <si>
    <t xml:space="preserve">Онтарио </t>
  </si>
  <si>
    <t>49,5 кг</t>
  </si>
  <si>
    <t>16,8 кг</t>
  </si>
  <si>
    <t>0,8 пог.м</t>
  </si>
  <si>
    <t>24,8 кг</t>
  </si>
  <si>
    <t xml:space="preserve">13,4 кг </t>
  </si>
  <si>
    <t xml:space="preserve">Диксон </t>
  </si>
  <si>
    <t>45 кг</t>
  </si>
  <si>
    <t>16 кг</t>
  </si>
  <si>
    <t>0,48 м2</t>
  </si>
  <si>
    <t>21,6 кг</t>
  </si>
  <si>
    <t xml:space="preserve">12,8 кг </t>
  </si>
  <si>
    <t xml:space="preserve">Палермо </t>
  </si>
  <si>
    <t>51,5 кг</t>
  </si>
  <si>
    <t>0,6 пог.м</t>
  </si>
  <si>
    <t xml:space="preserve">25 шт </t>
  </si>
  <si>
    <t>25,8 кг</t>
  </si>
  <si>
    <t xml:space="preserve">11 кг </t>
  </si>
  <si>
    <t xml:space="preserve">Тенерифе </t>
  </si>
  <si>
    <t>37,08 кг</t>
  </si>
  <si>
    <t>9,7 кг</t>
  </si>
  <si>
    <t>0,96 пог.м</t>
  </si>
  <si>
    <t xml:space="preserve">10 шт </t>
  </si>
  <si>
    <t>17,8 кг</t>
  </si>
  <si>
    <t xml:space="preserve">Валенсия </t>
  </si>
  <si>
    <t>47 кг</t>
  </si>
  <si>
    <t xml:space="preserve">13,5 кг </t>
  </si>
  <si>
    <t>0,5 м 2</t>
  </si>
  <si>
    <t>23,5 кг</t>
  </si>
  <si>
    <t xml:space="preserve">Этна </t>
  </si>
  <si>
    <t>42 кг</t>
  </si>
  <si>
    <t>14,1 кг</t>
  </si>
  <si>
    <t>21 кг</t>
  </si>
  <si>
    <t xml:space="preserve">14,1 кг </t>
  </si>
  <si>
    <t>Корсика</t>
  </si>
  <si>
    <t>30 кг</t>
  </si>
  <si>
    <t xml:space="preserve">Лиссабон </t>
  </si>
  <si>
    <t>Сорренто</t>
  </si>
  <si>
    <t>36 кг</t>
  </si>
  <si>
    <t>12 кг</t>
  </si>
  <si>
    <t>0,53 м2</t>
  </si>
  <si>
    <t>1,2 пог.м</t>
  </si>
  <si>
    <t>19,2 кг</t>
  </si>
  <si>
    <t xml:space="preserve">14,4 кг </t>
  </si>
  <si>
    <t xml:space="preserve">Толедо </t>
  </si>
  <si>
    <t>21,25 кг</t>
  </si>
  <si>
    <t>5,56 кг</t>
  </si>
  <si>
    <t>1,08 пог.м</t>
  </si>
  <si>
    <t xml:space="preserve">42 шт </t>
  </si>
  <si>
    <t>6 кг</t>
  </si>
  <si>
    <t xml:space="preserve">Дублин </t>
  </si>
  <si>
    <t>55 кг</t>
  </si>
  <si>
    <t>20 кг</t>
  </si>
  <si>
    <t>27,5 кг</t>
  </si>
  <si>
    <t>51 кг</t>
  </si>
  <si>
    <t>25,5 кг</t>
  </si>
  <si>
    <t>Санта Фе</t>
  </si>
  <si>
    <t>141,142,143</t>
  </si>
  <si>
    <t>38,64 кг</t>
  </si>
  <si>
    <t xml:space="preserve">7 шт </t>
  </si>
  <si>
    <t xml:space="preserve">21 кг </t>
  </si>
  <si>
    <t>Юкон</t>
  </si>
  <si>
    <t>73 шт</t>
  </si>
  <si>
    <t>16 шт</t>
  </si>
  <si>
    <t>0,5 м</t>
  </si>
  <si>
    <t>0,5м</t>
  </si>
  <si>
    <t xml:space="preserve">КРУПНОФОРМАТНЫЙ КАМЕНЬ </t>
  </si>
  <si>
    <t>Римини</t>
  </si>
  <si>
    <t xml:space="preserve">0,96 м </t>
  </si>
  <si>
    <t xml:space="preserve">28,8 кг </t>
  </si>
  <si>
    <t>0,58м</t>
  </si>
  <si>
    <t>1,3 пог.м</t>
  </si>
  <si>
    <t>23,8кг</t>
  </si>
  <si>
    <t>17кг</t>
  </si>
  <si>
    <t>ОБРАБОТАННЫЙ КАМЕНЬ</t>
  </si>
  <si>
    <t xml:space="preserve">Кирпич </t>
  </si>
  <si>
    <t>ДИКИЙ КАМЕНЬ</t>
  </si>
  <si>
    <t xml:space="preserve">АРХИТЕКТУРНЫЕ ЭЛЕМЕНТЫ </t>
  </si>
  <si>
    <t>060,061,062, 063,064</t>
  </si>
  <si>
    <t>угловой правый оконный наличник</t>
  </si>
  <si>
    <t xml:space="preserve">угловой левый оконный наличник </t>
  </si>
  <si>
    <t xml:space="preserve">замковый оконный камень </t>
  </si>
  <si>
    <t>прямой дверной наличник</t>
  </si>
  <si>
    <t xml:space="preserve">угловой левый дверной наличник </t>
  </si>
  <si>
    <t xml:space="preserve">замковый дверной камень </t>
  </si>
  <si>
    <t>прямой подоконник</t>
  </si>
  <si>
    <t>угловой правый подоконник</t>
  </si>
  <si>
    <t>угловой левый подоконник</t>
  </si>
  <si>
    <t xml:space="preserve">поворотный рустовый камень </t>
  </si>
  <si>
    <t xml:space="preserve">обрезной рустовый камень </t>
  </si>
  <si>
    <t>Вес за шт.</t>
  </si>
  <si>
    <t>Длина</t>
  </si>
  <si>
    <t>Высота</t>
  </si>
  <si>
    <t>Ширина</t>
  </si>
  <si>
    <t xml:space="preserve">индивидуально </t>
  </si>
  <si>
    <t>002</t>
  </si>
  <si>
    <t>003</t>
  </si>
  <si>
    <t>004</t>
  </si>
  <si>
    <t>005</t>
  </si>
  <si>
    <t>006</t>
  </si>
  <si>
    <t>004/1</t>
  </si>
  <si>
    <t>004/2</t>
  </si>
  <si>
    <t>007</t>
  </si>
  <si>
    <t>угловой правый дверной наличник</t>
  </si>
  <si>
    <t>005/1</t>
  </si>
  <si>
    <t>005/2</t>
  </si>
  <si>
    <t>008</t>
  </si>
  <si>
    <t>006/1</t>
  </si>
  <si>
    <t>006/2</t>
  </si>
  <si>
    <t>30/60</t>
  </si>
  <si>
    <t>160/110</t>
  </si>
  <si>
    <t>34/60</t>
  </si>
  <si>
    <t>240/180</t>
  </si>
  <si>
    <t>85/105</t>
  </si>
  <si>
    <t>60/85</t>
  </si>
  <si>
    <t>Вес. Кг.</t>
  </si>
  <si>
    <t>25 кг.</t>
  </si>
  <si>
    <t>Фиксатор шва 10х10х30  (упаковка 250 шт)</t>
  </si>
  <si>
    <t>Фиксатор шва 15х15х30 (упаковка 250 шт)</t>
  </si>
  <si>
    <t>Наименование</t>
  </si>
  <si>
    <t xml:space="preserve">Наименование </t>
  </si>
  <si>
    <t>360, 361, 363, 364, 367, 369</t>
  </si>
  <si>
    <t>372, 374, 377, 379</t>
  </si>
  <si>
    <t>011, 012, 014, 015, 016, 017, 019, 023, 025, 026, 027</t>
  </si>
  <si>
    <t>421,423,</t>
  </si>
  <si>
    <t>152,153,159</t>
  </si>
  <si>
    <t>094,097,098</t>
  </si>
  <si>
    <t>073,074,</t>
  </si>
  <si>
    <t xml:space="preserve"> Цена до 50м2</t>
  </si>
  <si>
    <t xml:space="preserve"> Цена до 50м3</t>
  </si>
  <si>
    <t xml:space="preserve"> Цена до 50м4</t>
  </si>
  <si>
    <t xml:space="preserve"> Цена до 50м5</t>
  </si>
  <si>
    <t xml:space="preserve"> Цена до 50м6</t>
  </si>
  <si>
    <t xml:space="preserve"> Цена до 50м7</t>
  </si>
  <si>
    <t xml:space="preserve"> Цена до 50м8</t>
  </si>
  <si>
    <t xml:space="preserve"> Цена до 50м9</t>
  </si>
  <si>
    <t xml:space="preserve"> Цена от 51м2 до 100м2 -5%</t>
  </si>
  <si>
    <t xml:space="preserve"> Цена от 101м2 до 200м2 -7%</t>
  </si>
  <si>
    <t xml:space="preserve"> Цена от 201м2 до 400м2 -10%</t>
  </si>
  <si>
    <t>спец цены</t>
  </si>
  <si>
    <t>спец.  цены</t>
  </si>
  <si>
    <t>Спец цены</t>
  </si>
  <si>
    <t>Спец. цены</t>
  </si>
  <si>
    <t>Цена от 201м2 до 400м2 -10%</t>
  </si>
  <si>
    <t xml:space="preserve"> Цена до 50 шт.</t>
  </si>
  <si>
    <t>от 51 до 100 шт.-5%</t>
  </si>
  <si>
    <t>от 101 до 200 шт.-7%</t>
  </si>
  <si>
    <t>от 201 до 400 шт.-10%</t>
  </si>
  <si>
    <t>Спец. Цены</t>
  </si>
  <si>
    <t xml:space="preserve">Цена </t>
  </si>
  <si>
    <t xml:space="preserve">Клей Perell  Keramogranit 0322 (серый)
Для укладки натурального и искусственного камня на любые поверхности, с повышенными адгезионными свойствами. Для наружных и внутренних работ. Удерживаемый вес плитки – не менее 100 кг/м2 </t>
  </si>
  <si>
    <t xml:space="preserve">Клей Perell Premium 0314 (серый)  Водостойкая, усиленная, беспылевая клеевая смесь для укладки тяжелой плитки больших размеров, натурального или искусственного камня. Для наружных и внутренних работ. Удерживаемый вес плитки – не менее 100 кг/м2. 
25 </t>
  </si>
  <si>
    <t>Клей Perell White 0317 (белый) БЕЛАЯ, водостойкая, усиленная клеевая смесь для укладки всех видов керамической плитки, мрамора, натурального или искусственного камня. Для наружных и внутренних работ. Удерживаемый вес плитки – не менее 100 кг/м2.</t>
  </si>
  <si>
    <t xml:space="preserve"> Цветная затирочная смесь (цементная), для натурального и искусственного камня, облицовочной плитки фасадов и зданий. </t>
  </si>
  <si>
    <t>Сопутствующие товары</t>
  </si>
  <si>
    <t xml:space="preserve">Затирочная смесь Perell (Белая)  25 кг. </t>
  </si>
  <si>
    <t xml:space="preserve">Затирочная смесь Perell (Серая) 25 кг. </t>
  </si>
  <si>
    <t xml:space="preserve">Затирочная смесь Perell (Цветная) 25 кг. </t>
  </si>
  <si>
    <t>шт.</t>
  </si>
  <si>
    <t>5л.</t>
  </si>
  <si>
    <t xml:space="preserve">Пакет прозрачный для затирки швов </t>
  </si>
  <si>
    <t xml:space="preserve">При покупке сопутствующих материалов (клея и затирки) предоставляется дополнительная скидка на декоративный камень.                                                                                                                                                                                                       - на клеевые смеси - 1%.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на затирочные смеси- 2%.                                                                                                                                                                                                                                                                                                        Скидка суммируется со скидкой на объём декоративного камня. </t>
  </si>
  <si>
    <t xml:space="preserve">Дрезден </t>
  </si>
  <si>
    <t xml:space="preserve"> Марсель </t>
  </si>
  <si>
    <t xml:space="preserve">Мюнхен </t>
  </si>
  <si>
    <t>390,391,392, 394,397,399</t>
  </si>
  <si>
    <t>310,311,312,313,314,315</t>
  </si>
  <si>
    <t>301,306,309,303,304,307</t>
  </si>
  <si>
    <t>50 шт</t>
  </si>
  <si>
    <t>13 шт</t>
  </si>
  <si>
    <t>8,2 кг</t>
  </si>
  <si>
    <t>56 шт</t>
  </si>
  <si>
    <t>11,5 кг</t>
  </si>
  <si>
    <t>14 шт</t>
  </si>
  <si>
    <t>28,8 кг</t>
  </si>
  <si>
    <t>11 кг</t>
  </si>
  <si>
    <t>46 шт</t>
  </si>
  <si>
    <t>12 шт</t>
  </si>
  <si>
    <t>0,95 пог.м</t>
  </si>
  <si>
    <t>11,6 кг</t>
  </si>
  <si>
    <t>Фиксатор шва 12х12х30 (упаковка 250 шт)</t>
  </si>
  <si>
    <t>387,385,388</t>
  </si>
  <si>
    <t>380, 381, 382, 386, 383, 389</t>
  </si>
  <si>
    <t xml:space="preserve">Клейма Мюнхен </t>
  </si>
  <si>
    <t>Клейма Марсель</t>
  </si>
  <si>
    <t>310,311,312,313,315</t>
  </si>
  <si>
    <t xml:space="preserve">
1кор/12шт </t>
  </si>
  <si>
    <t xml:space="preserve">1кор/14шт </t>
  </si>
  <si>
    <t>7,2 кг</t>
  </si>
  <si>
    <t>6,86кг</t>
  </si>
  <si>
    <t>Парма</t>
  </si>
  <si>
    <t>37,8кг</t>
  </si>
  <si>
    <t>12,6 кг</t>
  </si>
  <si>
    <t>1,86 пог.м</t>
  </si>
  <si>
    <t xml:space="preserve">4 шт </t>
  </si>
  <si>
    <t>20,16 кг</t>
  </si>
  <si>
    <t>10,84 кг</t>
  </si>
  <si>
    <t>240Х70х15</t>
  </si>
  <si>
    <t>248-275x66-80Х19</t>
  </si>
  <si>
    <t>248-264х105-130х69-76Х19</t>
  </si>
  <si>
    <t>Размер плитки ДхШхВхТ</t>
  </si>
  <si>
    <t>230-248х60-69х17</t>
  </si>
  <si>
    <t>235-248х115-125х60-69х17</t>
  </si>
  <si>
    <t>210х54х13</t>
  </si>
  <si>
    <t>210х105х54х13</t>
  </si>
  <si>
    <t>210х65х15</t>
  </si>
  <si>
    <t>210х105х15</t>
  </si>
  <si>
    <t>205-210х55-60х15</t>
  </si>
  <si>
    <t>205-210х100х55-60х15</t>
  </si>
  <si>
    <t>210х50х7</t>
  </si>
  <si>
    <t>205х95х50х7</t>
  </si>
  <si>
    <t>210х70х20</t>
  </si>
  <si>
    <t>210х105х70х20</t>
  </si>
  <si>
    <t>215х60х12</t>
  </si>
  <si>
    <t>216х107х60х12</t>
  </si>
  <si>
    <t>120-285х50-70х30</t>
  </si>
  <si>
    <t>155-260х120х50-70х30</t>
  </si>
  <si>
    <t>225х55х20</t>
  </si>
  <si>
    <t>220х110х55х20</t>
  </si>
  <si>
    <t>240х110х70х15</t>
  </si>
  <si>
    <t>70-250х40-220х45</t>
  </si>
  <si>
    <t>65-110х80-275х40-220х45</t>
  </si>
  <si>
    <t>400х300х25</t>
  </si>
  <si>
    <t>95-195-300-405х95-195х20</t>
  </si>
  <si>
    <t>95-195х95х95-195х20</t>
  </si>
  <si>
    <t>95-195-300-405х95-195х45</t>
  </si>
  <si>
    <t>95-195х95х95-195х45</t>
  </si>
  <si>
    <t>300-150х150х20</t>
  </si>
  <si>
    <t>300-150х75х150х20</t>
  </si>
  <si>
    <t>400х220х20</t>
  </si>
  <si>
    <t>300х200х20</t>
  </si>
  <si>
    <t>400х300х15</t>
  </si>
  <si>
    <t>400х200х30</t>
  </si>
  <si>
    <t>223х130х200х30</t>
  </si>
  <si>
    <t>195-205\245-255\335-345х215-225х42</t>
  </si>
  <si>
    <t>195-205\245-255\335-345х65-82х215-225х42</t>
  </si>
  <si>
    <t>200\400х100х45</t>
  </si>
  <si>
    <t>210х110х100х45</t>
  </si>
  <si>
    <t>300х100х45</t>
  </si>
  <si>
    <t>215х110х100х45</t>
  </si>
  <si>
    <t>200х100х35</t>
  </si>
  <si>
    <t>200х100х100х35</t>
  </si>
  <si>
    <t>400х120х20</t>
  </si>
  <si>
    <t>200х60х120х20</t>
  </si>
  <si>
    <t>400\200х100х25</t>
  </si>
  <si>
    <t>210х110х100х25</t>
  </si>
  <si>
    <t>80-400х25-50\75-100х45</t>
  </si>
  <si>
    <t>100-250х70-150х25-50\75-100х45</t>
  </si>
  <si>
    <t>400х150х25</t>
  </si>
  <si>
    <t>200х100х150х25</t>
  </si>
  <si>
    <t>270х90х15</t>
  </si>
  <si>
    <t>195х60х90</t>
  </si>
  <si>
    <t>80-340х48-190х45</t>
  </si>
  <si>
    <t>100-280х100-180х85-220х45</t>
  </si>
  <si>
    <t>60-300х60-300х35</t>
  </si>
  <si>
    <t>80-240х80240х45</t>
  </si>
  <si>
    <t>100х200х80х110х90-210х45</t>
  </si>
  <si>
    <t>260х300х50</t>
  </si>
  <si>
    <t>оконный наличник прямой</t>
  </si>
  <si>
    <t>400х120х30-60</t>
  </si>
  <si>
    <t>110\160х190х80</t>
  </si>
  <si>
    <t>400х120х30\60</t>
  </si>
  <si>
    <t>400х180х34\60</t>
  </si>
  <si>
    <t>180\240х300х65\85</t>
  </si>
  <si>
    <t>400х90х60\85</t>
  </si>
  <si>
    <t>200х60х90х60\85</t>
  </si>
  <si>
    <t>Наличник прямой АН-1</t>
  </si>
  <si>
    <t>АН-1</t>
  </si>
  <si>
    <t>Наличник угловой правый АН1-П</t>
  </si>
  <si>
    <t>АН1-П</t>
  </si>
  <si>
    <t>Наличник угловой левый АН1-Л</t>
  </si>
  <si>
    <t>АН1-Л</t>
  </si>
  <si>
    <t>Карниз фронтовой прямой АК1</t>
  </si>
  <si>
    <t>АК1</t>
  </si>
  <si>
    <t>Карниз фронтовой угловой правый АК1-П</t>
  </si>
  <si>
    <t>АК1-П</t>
  </si>
  <si>
    <t>Карниз фронтовой угловой левый АК1-Л</t>
  </si>
  <si>
    <t>АК1-Л</t>
  </si>
  <si>
    <t>Подоконник АПД1</t>
  </si>
  <si>
    <t>АПД1</t>
  </si>
  <si>
    <t>Замковый камень АЗ1</t>
  </si>
  <si>
    <t>АЗ1</t>
  </si>
  <si>
    <t>Кронштейн АКР1</t>
  </si>
  <si>
    <t>АКР1</t>
  </si>
  <si>
    <t>45/85</t>
  </si>
  <si>
    <t>400х80х90</t>
  </si>
  <si>
    <t>400х110х60</t>
  </si>
  <si>
    <t>480х190х60</t>
  </si>
  <si>
    <t>175\110х220х120</t>
  </si>
  <si>
    <t>175х260х85\45</t>
  </si>
  <si>
    <t>300х300х50+R[2]C</t>
  </si>
  <si>
    <r>
      <rPr>
        <b/>
        <sz val="26"/>
        <color rgb="FFFF0000"/>
        <rFont val="Arial Cyr"/>
        <charset val="204"/>
      </rPr>
      <t xml:space="preserve">СКОРО В ПРОДАЖЕ   </t>
    </r>
    <r>
      <rPr>
        <b/>
        <sz val="26"/>
        <rFont val="Arial Cyr"/>
        <charset val="204"/>
      </rPr>
      <t xml:space="preserve">                                                                                                              Гидрофобизатор глубокого проникновения на водной основе. </t>
    </r>
  </si>
  <si>
    <t xml:space="preserve">    Клей Perell Basis 0311 (серый) Для укладки натурального и искусственного камня на любые поверхности, с повышенными адгезионными свойствами. Для наружных и внутренних работ. Удерживаемый вес плитки – не менее 70 кг/м2 
25 </t>
  </si>
  <si>
    <t xml:space="preserve">Фиксатор шва 8х8х30  (упаковка 250 шт) </t>
  </si>
  <si>
    <t>101,102,109</t>
  </si>
  <si>
    <t>324,327,029</t>
  </si>
  <si>
    <t>180,182,185,186,</t>
  </si>
  <si>
    <t>046,047,048</t>
  </si>
  <si>
    <t>111, 114,116,</t>
  </si>
  <si>
    <t>531,532,533</t>
  </si>
  <si>
    <t>130,131,132,133,134,137</t>
  </si>
  <si>
    <t>050,051,052,057</t>
  </si>
  <si>
    <t>170,171,173,</t>
  </si>
  <si>
    <t xml:space="preserve"> 401,402,403,407,409</t>
  </si>
  <si>
    <t>450,453,456</t>
  </si>
  <si>
    <t>470,471,472, 473,475, 477,478,479/1,479/2,479/3</t>
  </si>
  <si>
    <t>120,121,122</t>
  </si>
  <si>
    <t>Тиволино</t>
  </si>
  <si>
    <t>20,7 кг</t>
  </si>
  <si>
    <t xml:space="preserve">36 шт </t>
  </si>
  <si>
    <t>960р/кор  1шт-79р</t>
  </si>
  <si>
    <t>912р./76р.</t>
  </si>
  <si>
    <t xml:space="preserve">892р./74р. </t>
  </si>
  <si>
    <t xml:space="preserve">864р./72р. </t>
  </si>
  <si>
    <t>1110р/кор 1шт-79р</t>
  </si>
  <si>
    <t>1054р./75р.</t>
  </si>
  <si>
    <t>1032р./74р.</t>
  </si>
  <si>
    <t xml:space="preserve">999р./71р. </t>
  </si>
  <si>
    <t>1480р</t>
  </si>
  <si>
    <t xml:space="preserve">0,54м </t>
  </si>
  <si>
    <t xml:space="preserve">Универсальные широкие Клейма </t>
  </si>
  <si>
    <t>6 шт</t>
  </si>
  <si>
    <t>1200р/кор 1шт-200р</t>
  </si>
  <si>
    <t>1140р./190р.</t>
  </si>
  <si>
    <t>1116р./186р.</t>
  </si>
  <si>
    <t xml:space="preserve">1080р./180р. </t>
  </si>
  <si>
    <t xml:space="preserve">Тычковый элемент Марсель </t>
  </si>
  <si>
    <t xml:space="preserve">Тычковый элемент Мюнхен  </t>
  </si>
  <si>
    <t>107-129х71-77х19</t>
  </si>
  <si>
    <t>48 шт</t>
  </si>
  <si>
    <t xml:space="preserve">0,52м2 </t>
  </si>
  <si>
    <t>301,306,309,303,  304,307</t>
  </si>
  <si>
    <t>301,306,309,303,  304,307,310,311,312,313,315</t>
  </si>
  <si>
    <t>0,54м2</t>
  </si>
  <si>
    <t>93шт в/м2</t>
  </si>
  <si>
    <t>103,4 шт в/м2</t>
  </si>
  <si>
    <t>5,7кг</t>
  </si>
  <si>
    <t xml:space="preserve">0,2 м2 </t>
  </si>
  <si>
    <t>13кг.</t>
  </si>
  <si>
    <t>100-129х65-71х17</t>
  </si>
  <si>
    <t xml:space="preserve">                                      г. Балашиха, мкр. Кучино, ул. Южная 17А, ангар 13                                                                                                                                                                                                                                                                  Тел:  8 (800) 200-77-22                                                                                                                                                                                                                                                                                                                                                                               Email: kamelot-m@mail.ru
www.kamelot-m.ru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</si>
</sst>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р.&quot;"/>
  </numFmts>
  <fonts count="60" x14ac:knownFonts="1">
    <font>
      <sz val="10"/>
      <name val="Arial Cyr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9"/>
      <color indexed="8"/>
      <name val="Arial"/>
      <family val="2"/>
      <charset val="204"/>
    </font>
    <font>
      <b/>
      <sz val="14"/>
      <name val="Arial Cyr"/>
      <charset val="204"/>
    </font>
    <font>
      <sz val="9"/>
      <color indexed="8"/>
      <name val="Times New Roman"/>
      <family val="1"/>
      <charset val="204"/>
    </font>
    <font>
      <sz val="9"/>
      <color indexed="8"/>
      <name val="Calibri"/>
      <family val="2"/>
    </font>
    <font>
      <sz val="14"/>
      <name val="Arial Cyr"/>
      <charset val="204"/>
    </font>
    <font>
      <sz val="48"/>
      <name val="Arial Cyr"/>
      <charset val="204"/>
    </font>
    <font>
      <sz val="16"/>
      <name val="Arial Cyr"/>
      <charset val="204"/>
    </font>
    <font>
      <sz val="20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sz val="28"/>
      <name val="Arial Cyr"/>
      <charset val="204"/>
    </font>
    <font>
      <b/>
      <sz val="16"/>
      <name val="Arial Cyr"/>
      <family val="2"/>
      <charset val="204"/>
    </font>
    <font>
      <b/>
      <sz val="20"/>
      <name val="Arial Cyr"/>
      <charset val="204"/>
    </font>
    <font>
      <b/>
      <u/>
      <sz val="14"/>
      <name val="Arial Cyr"/>
      <charset val="204"/>
    </font>
    <font>
      <b/>
      <sz val="48"/>
      <name val="Arial Cyr"/>
      <charset val="204"/>
    </font>
    <font>
      <sz val="20"/>
      <color indexed="8"/>
      <name val="Times New Roman"/>
      <family val="1"/>
      <charset val="204"/>
    </font>
    <font>
      <b/>
      <sz val="22"/>
      <name val="Arial Cyr"/>
      <charset val="204"/>
    </font>
    <font>
      <b/>
      <sz val="24"/>
      <name val="Arial Cyr"/>
      <charset val="204"/>
    </font>
    <font>
      <b/>
      <sz val="18"/>
      <name val="Arial Cyr"/>
      <charset val="204"/>
    </font>
    <font>
      <sz val="18"/>
      <name val="Arial Cyr"/>
      <charset val="204"/>
    </font>
    <font>
      <sz val="24"/>
      <name val="Arial Cyr"/>
      <charset val="204"/>
    </font>
    <font>
      <b/>
      <sz val="26"/>
      <name val="Arial Cyr"/>
      <charset val="204"/>
    </font>
    <font>
      <sz val="26"/>
      <name val="Arial Cyr"/>
      <charset val="204"/>
    </font>
    <font>
      <b/>
      <sz val="24"/>
      <name val="Arial"/>
      <family val="2"/>
      <charset val="204"/>
    </font>
    <font>
      <sz val="24"/>
      <name val="Arial"/>
      <family val="2"/>
      <charset val="204"/>
    </font>
    <font>
      <b/>
      <sz val="18"/>
      <name val="Arial Cyr"/>
      <family val="2"/>
      <charset val="204"/>
    </font>
    <font>
      <sz val="18"/>
      <color indexed="8"/>
      <name val="Calibri"/>
      <family val="2"/>
    </font>
    <font>
      <b/>
      <sz val="18"/>
      <color indexed="8"/>
      <name val="Arial"/>
      <family val="2"/>
      <charset val="204"/>
    </font>
    <font>
      <sz val="1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6"/>
      <name val="Arial Black"/>
      <family val="2"/>
      <charset val="204"/>
    </font>
    <font>
      <b/>
      <i/>
      <sz val="18"/>
      <name val="Arial Cyr"/>
      <charset val="204"/>
    </font>
    <font>
      <b/>
      <i/>
      <sz val="26"/>
      <name val="Arial Cyr"/>
      <family val="2"/>
      <charset val="204"/>
    </font>
    <font>
      <sz val="28"/>
      <name val="Arial Cyr"/>
      <charset val="204"/>
    </font>
    <font>
      <b/>
      <i/>
      <sz val="48"/>
      <name val="Arial Cyr"/>
      <family val="2"/>
      <charset val="204"/>
    </font>
    <font>
      <b/>
      <i/>
      <sz val="20"/>
      <name val="Arial Black"/>
      <family val="2"/>
      <charset val="204"/>
    </font>
    <font>
      <b/>
      <sz val="20"/>
      <name val="Arial Black"/>
      <family val="2"/>
      <charset val="204"/>
    </font>
    <font>
      <sz val="20"/>
      <name val="Arial Black"/>
      <family val="2"/>
      <charset val="204"/>
    </font>
    <font>
      <b/>
      <sz val="18"/>
      <name val="Arial Black"/>
      <family val="2"/>
      <charset val="204"/>
    </font>
    <font>
      <b/>
      <sz val="14"/>
      <name val="Arial Black"/>
      <family val="2"/>
      <charset val="204"/>
    </font>
    <font>
      <b/>
      <i/>
      <sz val="14"/>
      <name val="Arial Black"/>
      <family val="2"/>
      <charset val="204"/>
    </font>
    <font>
      <b/>
      <sz val="22"/>
      <color indexed="8"/>
      <name val="Arial"/>
      <family val="2"/>
      <charset val="204"/>
    </font>
    <font>
      <b/>
      <i/>
      <sz val="48"/>
      <name val="Arial Black"/>
      <family val="2"/>
      <charset val="204"/>
    </font>
    <font>
      <sz val="48"/>
      <name val="Arial Black"/>
      <family val="2"/>
      <charset val="204"/>
    </font>
    <font>
      <b/>
      <sz val="24"/>
      <name val="Arial Black"/>
      <family val="2"/>
      <charset val="204"/>
    </font>
    <font>
      <b/>
      <sz val="22"/>
      <name val="Arial"/>
      <family val="2"/>
      <charset val="204"/>
    </font>
    <font>
      <b/>
      <sz val="20"/>
      <color indexed="63"/>
      <name val="Arial"/>
      <family val="2"/>
      <charset val="204"/>
    </font>
    <font>
      <b/>
      <sz val="20"/>
      <name val="Arial"/>
      <family val="2"/>
      <charset val="204"/>
    </font>
    <font>
      <b/>
      <sz val="20"/>
      <name val="Arial Cyr"/>
      <family val="2"/>
      <charset val="204"/>
    </font>
    <font>
      <b/>
      <sz val="26"/>
      <color rgb="FFFF000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40">
    <xf numFmtId="0" fontId="0" fillId="0" borderId="0" xfId="0"/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textRotation="90"/>
    </xf>
    <xf numFmtId="0" fontId="0" fillId="4" borderId="0" xfId="0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9" fontId="16" fillId="4" borderId="4" xfId="0" applyNumberFormat="1" applyFont="1" applyFill="1" applyBorder="1" applyAlignment="1">
      <alignment horizontal="center" vertical="center" wrapText="1"/>
    </xf>
    <xf numFmtId="9" fontId="16" fillId="4" borderId="8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1" fontId="17" fillId="4" borderId="4" xfId="0" applyNumberFormat="1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 textRotation="90"/>
    </xf>
    <xf numFmtId="0" fontId="14" fillId="2" borderId="0" xfId="0" applyFont="1" applyFill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justify" vertical="center" wrapText="1"/>
    </xf>
    <xf numFmtId="0" fontId="12" fillId="4" borderId="10" xfId="0" applyFont="1" applyFill="1" applyBorder="1" applyAlignment="1">
      <alignment horizontal="center" vertical="center" textRotation="90"/>
    </xf>
    <xf numFmtId="0" fontId="8" fillId="2" borderId="2" xfId="0" applyFont="1" applyFill="1" applyBorder="1" applyAlignment="1">
      <alignment horizontal="justify" vertical="center" wrapText="1"/>
    </xf>
    <xf numFmtId="0" fontId="4" fillId="2" borderId="38" xfId="0" applyFont="1" applyFill="1" applyBorder="1" applyAlignment="1">
      <alignment horizontal="justify" vertical="center"/>
    </xf>
    <xf numFmtId="0" fontId="8" fillId="2" borderId="33" xfId="0" applyFont="1" applyFill="1" applyBorder="1" applyAlignment="1">
      <alignment horizontal="justify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justify" vertical="center" wrapText="1"/>
    </xf>
    <xf numFmtId="0" fontId="4" fillId="2" borderId="33" xfId="0" applyFont="1" applyFill="1" applyBorder="1" applyAlignment="1">
      <alignment horizontal="justify" vertical="center"/>
    </xf>
    <xf numFmtId="9" fontId="16" fillId="4" borderId="2" xfId="0" applyNumberFormat="1" applyFont="1" applyFill="1" applyBorder="1" applyAlignment="1">
      <alignment horizontal="center" vertical="center" wrapText="1"/>
    </xf>
    <xf numFmtId="9" fontId="16" fillId="4" borderId="24" xfId="0" applyNumberFormat="1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9" fontId="18" fillId="4" borderId="8" xfId="0" applyNumberFormat="1" applyFont="1" applyFill="1" applyBorder="1" applyAlignment="1">
      <alignment horizontal="center" vertical="center" wrapText="1"/>
    </xf>
    <xf numFmtId="3" fontId="22" fillId="4" borderId="8" xfId="0" applyNumberFormat="1" applyFont="1" applyFill="1" applyBorder="1" applyAlignment="1">
      <alignment horizontal="center" vertical="center"/>
    </xf>
    <xf numFmtId="3" fontId="22" fillId="4" borderId="0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164" fontId="11" fillId="4" borderId="5" xfId="0" applyNumberFormat="1" applyFont="1" applyFill="1" applyBorder="1" applyAlignment="1">
      <alignment horizontal="center" vertical="center"/>
    </xf>
    <xf numFmtId="0" fontId="25" fillId="4" borderId="6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textRotation="90"/>
    </xf>
    <xf numFmtId="0" fontId="22" fillId="2" borderId="2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9" fontId="16" fillId="2" borderId="33" xfId="0" applyNumberFormat="1" applyFont="1" applyFill="1" applyBorder="1" applyAlignment="1">
      <alignment horizontal="center" vertical="center" wrapText="1"/>
    </xf>
    <xf numFmtId="9" fontId="16" fillId="2" borderId="43" xfId="0" applyNumberFormat="1" applyFont="1" applyFill="1" applyBorder="1" applyAlignment="1">
      <alignment horizontal="center" vertical="center" wrapText="1"/>
    </xf>
    <xf numFmtId="9" fontId="16" fillId="2" borderId="46" xfId="0" applyNumberFormat="1" applyFont="1" applyFill="1" applyBorder="1" applyAlignment="1">
      <alignment horizontal="center" vertical="center" wrapText="1"/>
    </xf>
    <xf numFmtId="9" fontId="18" fillId="2" borderId="43" xfId="0" applyNumberFormat="1" applyFont="1" applyFill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0" fontId="16" fillId="2" borderId="3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justify" vertical="center"/>
    </xf>
    <xf numFmtId="0" fontId="4" fillId="2" borderId="23" xfId="0" applyFont="1" applyFill="1" applyBorder="1" applyAlignment="1">
      <alignment horizontal="justify" vertical="center"/>
    </xf>
    <xf numFmtId="0" fontId="4" fillId="2" borderId="44" xfId="0" applyFont="1" applyFill="1" applyBorder="1" applyAlignment="1">
      <alignment horizontal="justify" vertical="center"/>
    </xf>
    <xf numFmtId="0" fontId="4" fillId="2" borderId="53" xfId="0" applyFont="1" applyFill="1" applyBorder="1" applyAlignment="1">
      <alignment horizontal="justify" vertical="center"/>
    </xf>
    <xf numFmtId="0" fontId="8" fillId="2" borderId="51" xfId="0" applyFont="1" applyFill="1" applyBorder="1" applyAlignment="1">
      <alignment vertical="center" wrapText="1"/>
    </xf>
    <xf numFmtId="49" fontId="15" fillId="2" borderId="44" xfId="0" applyNumberFormat="1" applyFont="1" applyFill="1" applyBorder="1" applyAlignment="1">
      <alignment vertical="center"/>
    </xf>
    <xf numFmtId="0" fontId="15" fillId="2" borderId="53" xfId="0" applyFont="1" applyFill="1" applyBorder="1" applyAlignment="1">
      <alignment vertical="center" wrapText="1"/>
    </xf>
    <xf numFmtId="0" fontId="15" fillId="2" borderId="53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justify" vertical="center"/>
    </xf>
    <xf numFmtId="0" fontId="15" fillId="2" borderId="53" xfId="0" applyFont="1" applyFill="1" applyBorder="1" applyAlignment="1">
      <alignment horizontal="justify" vertical="center"/>
    </xf>
    <xf numFmtId="0" fontId="15" fillId="2" borderId="13" xfId="0" applyFont="1" applyFill="1" applyBorder="1" applyAlignment="1">
      <alignment horizontal="justify" vertical="center"/>
    </xf>
    <xf numFmtId="0" fontId="15" fillId="2" borderId="5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 textRotation="90"/>
    </xf>
    <xf numFmtId="0" fontId="12" fillId="0" borderId="16" xfId="0" applyFont="1" applyFill="1" applyBorder="1" applyAlignment="1">
      <alignment horizontal="center" vertical="center" textRotation="90"/>
    </xf>
    <xf numFmtId="164" fontId="14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 wrapText="1"/>
    </xf>
    <xf numFmtId="164" fontId="11" fillId="2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vertical="center" wrapText="1"/>
    </xf>
    <xf numFmtId="3" fontId="15" fillId="2" borderId="0" xfId="0" applyNumberFormat="1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64" fontId="33" fillId="2" borderId="38" xfId="0" applyNumberFormat="1" applyFont="1" applyFill="1" applyBorder="1" applyAlignment="1">
      <alignment horizontal="center" vertical="center"/>
    </xf>
    <xf numFmtId="164" fontId="33" fillId="2" borderId="12" xfId="0" applyNumberFormat="1" applyFont="1" applyFill="1" applyBorder="1" applyAlignment="1">
      <alignment horizontal="center" vertical="center"/>
    </xf>
    <xf numFmtId="164" fontId="33" fillId="2" borderId="39" xfId="0" applyNumberFormat="1" applyFont="1" applyFill="1" applyBorder="1" applyAlignment="1">
      <alignment horizontal="center" vertical="center"/>
    </xf>
    <xf numFmtId="164" fontId="33" fillId="2" borderId="40" xfId="0" applyNumberFormat="1" applyFont="1" applyFill="1" applyBorder="1" applyAlignment="1">
      <alignment horizontal="center" vertical="center"/>
    </xf>
    <xf numFmtId="164" fontId="33" fillId="2" borderId="42" xfId="0" applyNumberFormat="1" applyFont="1" applyFill="1" applyBorder="1" applyAlignment="1">
      <alignment horizontal="center" vertical="center"/>
    </xf>
    <xf numFmtId="164" fontId="33" fillId="2" borderId="21" xfId="0" applyNumberFormat="1" applyFont="1" applyFill="1" applyBorder="1" applyAlignment="1">
      <alignment horizontal="center" vertical="center"/>
    </xf>
    <xf numFmtId="164" fontId="33" fillId="2" borderId="5" xfId="0" applyNumberFormat="1" applyFont="1" applyFill="1" applyBorder="1" applyAlignment="1">
      <alignment horizontal="center" vertical="center"/>
    </xf>
    <xf numFmtId="164" fontId="33" fillId="2" borderId="6" xfId="0" applyNumberFormat="1" applyFont="1" applyFill="1" applyBorder="1" applyAlignment="1">
      <alignment horizontal="center" vertical="center"/>
    </xf>
    <xf numFmtId="164" fontId="33" fillId="2" borderId="11" xfId="0" applyNumberFormat="1" applyFont="1" applyFill="1" applyBorder="1" applyAlignment="1">
      <alignment horizontal="center" vertical="center"/>
    </xf>
    <xf numFmtId="164" fontId="33" fillId="2" borderId="20" xfId="0" applyNumberFormat="1" applyFont="1" applyFill="1" applyBorder="1" applyAlignment="1">
      <alignment horizontal="center" vertical="center"/>
    </xf>
    <xf numFmtId="164" fontId="34" fillId="2" borderId="38" xfId="0" applyNumberFormat="1" applyFont="1" applyFill="1" applyBorder="1" applyAlignment="1">
      <alignment horizontal="center" vertical="center"/>
    </xf>
    <xf numFmtId="164" fontId="34" fillId="2" borderId="39" xfId="0" applyNumberFormat="1" applyFont="1" applyFill="1" applyBorder="1" applyAlignment="1">
      <alignment horizontal="center" vertical="center"/>
    </xf>
    <xf numFmtId="164" fontId="34" fillId="2" borderId="40" xfId="0" applyNumberFormat="1" applyFont="1" applyFill="1" applyBorder="1" applyAlignment="1">
      <alignment horizontal="center" vertical="center"/>
    </xf>
    <xf numFmtId="164" fontId="34" fillId="2" borderId="12" xfId="0" applyNumberFormat="1" applyFont="1" applyFill="1" applyBorder="1" applyAlignment="1">
      <alignment horizontal="center" vertical="center"/>
    </xf>
    <xf numFmtId="164" fontId="34" fillId="2" borderId="42" xfId="0" applyNumberFormat="1" applyFont="1" applyFill="1" applyBorder="1" applyAlignment="1">
      <alignment horizontal="center" vertical="center"/>
    </xf>
    <xf numFmtId="164" fontId="34" fillId="2" borderId="21" xfId="0" applyNumberFormat="1" applyFont="1" applyFill="1" applyBorder="1" applyAlignment="1">
      <alignment horizontal="center" vertical="center"/>
    </xf>
    <xf numFmtId="164" fontId="34" fillId="2" borderId="5" xfId="0" applyNumberFormat="1" applyFont="1" applyFill="1" applyBorder="1" applyAlignment="1">
      <alignment horizontal="center" vertical="center"/>
    </xf>
    <xf numFmtId="164" fontId="34" fillId="2" borderId="6" xfId="0" applyNumberFormat="1" applyFont="1" applyFill="1" applyBorder="1" applyAlignment="1">
      <alignment horizontal="center" vertical="center"/>
    </xf>
    <xf numFmtId="164" fontId="34" fillId="2" borderId="9" xfId="0" applyNumberFormat="1" applyFont="1" applyFill="1" applyBorder="1" applyAlignment="1">
      <alignment horizontal="center" vertical="center"/>
    </xf>
    <xf numFmtId="164" fontId="34" fillId="2" borderId="3" xfId="0" applyNumberFormat="1" applyFont="1" applyFill="1" applyBorder="1" applyAlignment="1">
      <alignment horizontal="center" vertical="center"/>
    </xf>
    <xf numFmtId="164" fontId="34" fillId="2" borderId="18" xfId="0" applyNumberFormat="1" applyFont="1" applyFill="1" applyBorder="1" applyAlignment="1">
      <alignment horizontal="center" vertical="center"/>
    </xf>
    <xf numFmtId="164" fontId="34" fillId="2" borderId="19" xfId="0" applyNumberFormat="1" applyFont="1" applyFill="1" applyBorder="1" applyAlignment="1">
      <alignment horizontal="center" vertical="center"/>
    </xf>
    <xf numFmtId="164" fontId="34" fillId="2" borderId="33" xfId="0" applyNumberFormat="1" applyFont="1" applyFill="1" applyBorder="1" applyAlignment="1">
      <alignment horizontal="center" vertical="center"/>
    </xf>
    <xf numFmtId="164" fontId="34" fillId="2" borderId="43" xfId="0" applyNumberFormat="1" applyFont="1" applyFill="1" applyBorder="1" applyAlignment="1">
      <alignment horizontal="center" vertical="center"/>
    </xf>
    <xf numFmtId="164" fontId="34" fillId="2" borderId="45" xfId="0" applyNumberFormat="1" applyFont="1" applyFill="1" applyBorder="1" applyAlignment="1">
      <alignment horizontal="center" vertical="center"/>
    </xf>
    <xf numFmtId="164" fontId="33" fillId="2" borderId="37" xfId="0" applyNumberFormat="1" applyFont="1" applyFill="1" applyBorder="1" applyAlignment="1">
      <alignment vertical="center"/>
    </xf>
    <xf numFmtId="164" fontId="33" fillId="2" borderId="41" xfId="0" applyNumberFormat="1" applyFont="1" applyFill="1" applyBorder="1" applyAlignment="1">
      <alignment vertical="center"/>
    </xf>
    <xf numFmtId="164" fontId="33" fillId="2" borderId="44" xfId="0" applyNumberFormat="1" applyFont="1" applyFill="1" applyBorder="1" applyAlignment="1">
      <alignment vertical="center"/>
    </xf>
    <xf numFmtId="164" fontId="33" fillId="2" borderId="38" xfId="0" applyNumberFormat="1" applyFont="1" applyFill="1" applyBorder="1" applyAlignment="1">
      <alignment vertical="center"/>
    </xf>
    <xf numFmtId="164" fontId="33" fillId="2" borderId="12" xfId="0" applyNumberFormat="1" applyFont="1" applyFill="1" applyBorder="1" applyAlignment="1">
      <alignment vertical="center"/>
    </xf>
    <xf numFmtId="164" fontId="33" fillId="2" borderId="42" xfId="0" applyNumberFormat="1" applyFont="1" applyFill="1" applyBorder="1" applyAlignment="1">
      <alignment vertical="center"/>
    </xf>
    <xf numFmtId="164" fontId="33" fillId="2" borderId="44" xfId="0" applyNumberFormat="1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vertical="center" wrapText="1"/>
    </xf>
    <xf numFmtId="0" fontId="29" fillId="2" borderId="0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9" fillId="4" borderId="5" xfId="0" applyFont="1" applyFill="1" applyBorder="1" applyAlignment="1">
      <alignment horizontal="center" vertical="center" wrapText="1"/>
    </xf>
    <xf numFmtId="1" fontId="16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2" fillId="2" borderId="52" xfId="0" applyFont="1" applyFill="1" applyBorder="1" applyAlignment="1">
      <alignment horizontal="center" wrapText="1"/>
    </xf>
    <xf numFmtId="0" fontId="22" fillId="2" borderId="32" xfId="0" applyFont="1" applyFill="1" applyBorder="1" applyAlignment="1">
      <alignment horizontal="center" vertical="center" wrapText="1"/>
    </xf>
    <xf numFmtId="164" fontId="33" fillId="2" borderId="1" xfId="0" applyNumberFormat="1" applyFont="1" applyFill="1" applyBorder="1" applyAlignment="1">
      <alignment vertical="center"/>
    </xf>
    <xf numFmtId="49" fontId="22" fillId="2" borderId="22" xfId="0" applyNumberFormat="1" applyFont="1" applyFill="1" applyBorder="1" applyAlignment="1">
      <alignment horizontal="center" vertical="center"/>
    </xf>
    <xf numFmtId="0" fontId="22" fillId="2" borderId="55" xfId="0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horizontal="center" vertical="center" wrapText="1"/>
    </xf>
    <xf numFmtId="0" fontId="22" fillId="2" borderId="48" xfId="0" applyFont="1" applyFill="1" applyBorder="1" applyAlignment="1">
      <alignment horizontal="center" vertical="center" wrapText="1"/>
    </xf>
    <xf numFmtId="0" fontId="22" fillId="2" borderId="56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40" fillId="2" borderId="33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vertical="center" wrapText="1"/>
    </xf>
    <xf numFmtId="0" fontId="36" fillId="2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1" fontId="41" fillId="2" borderId="0" xfId="0" applyNumberFormat="1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7" fillId="2" borderId="40" xfId="0" applyFont="1" applyFill="1" applyBorder="1" applyAlignment="1">
      <alignment vertical="center"/>
    </xf>
    <xf numFmtId="0" fontId="27" fillId="2" borderId="47" xfId="0" applyFont="1" applyFill="1" applyBorder="1" applyAlignment="1">
      <alignment horizontal="center" vertical="center" wrapText="1"/>
    </xf>
    <xf numFmtId="49" fontId="27" fillId="2" borderId="48" xfId="0" applyNumberFormat="1" applyFont="1" applyFill="1" applyBorder="1" applyAlignment="1">
      <alignment horizontal="center" vertical="center" wrapText="1"/>
    </xf>
    <xf numFmtId="0" fontId="27" fillId="2" borderId="49" xfId="0" applyFont="1" applyFill="1" applyBorder="1" applyAlignment="1">
      <alignment horizontal="center" vertical="center" wrapText="1"/>
    </xf>
    <xf numFmtId="49" fontId="27" fillId="2" borderId="21" xfId="0" applyNumberFormat="1" applyFont="1" applyFill="1" applyBorder="1" applyAlignment="1">
      <alignment vertical="center"/>
    </xf>
    <xf numFmtId="49" fontId="27" fillId="2" borderId="47" xfId="0" applyNumberFormat="1" applyFont="1" applyFill="1" applyBorder="1" applyAlignment="1">
      <alignment horizontal="center" vertical="center" wrapText="1"/>
    </xf>
    <xf numFmtId="0" fontId="27" fillId="2" borderId="48" xfId="0" applyFont="1" applyFill="1" applyBorder="1" applyAlignment="1">
      <alignment horizontal="center" vertical="center" wrapText="1"/>
    </xf>
    <xf numFmtId="49" fontId="27" fillId="2" borderId="49" xfId="0" applyNumberFormat="1" applyFont="1" applyFill="1" applyBorder="1" applyAlignment="1">
      <alignment horizontal="center" vertical="center" wrapText="1"/>
    </xf>
    <xf numFmtId="49" fontId="27" fillId="2" borderId="40" xfId="0" applyNumberFormat="1" applyFont="1" applyFill="1" applyBorder="1" applyAlignment="1">
      <alignment horizontal="center" vertical="center"/>
    </xf>
    <xf numFmtId="49" fontId="27" fillId="2" borderId="21" xfId="0" applyNumberFormat="1" applyFont="1" applyFill="1" applyBorder="1" applyAlignment="1">
      <alignment horizontal="center" vertical="center"/>
    </xf>
    <xf numFmtId="0" fontId="27" fillId="3" borderId="40" xfId="0" applyFont="1" applyFill="1" applyBorder="1" applyAlignment="1">
      <alignment horizontal="center" vertical="center"/>
    </xf>
    <xf numFmtId="0" fontId="30" fillId="3" borderId="21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27" fillId="2" borderId="40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horizontal="center" vertical="center"/>
    </xf>
    <xf numFmtId="0" fontId="27" fillId="2" borderId="51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center" vertical="center"/>
    </xf>
    <xf numFmtId="0" fontId="27" fillId="0" borderId="49" xfId="0" applyFont="1" applyFill="1" applyBorder="1" applyAlignment="1">
      <alignment horizontal="center" vertical="center" wrapText="1"/>
    </xf>
    <xf numFmtId="0" fontId="27" fillId="0" borderId="38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54" xfId="0" applyFont="1" applyFill="1" applyBorder="1" applyAlignment="1">
      <alignment horizontal="center" vertical="center" wrapText="1"/>
    </xf>
    <xf numFmtId="0" fontId="30" fillId="2" borderId="48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justify" vertical="center"/>
    </xf>
    <xf numFmtId="0" fontId="27" fillId="0" borderId="19" xfId="0" applyFont="1" applyFill="1" applyBorder="1" applyAlignment="1">
      <alignment horizontal="justify" vertical="center"/>
    </xf>
    <xf numFmtId="0" fontId="27" fillId="2" borderId="40" xfId="0" applyFont="1" applyFill="1" applyBorder="1" applyAlignment="1">
      <alignment horizontal="justify" vertical="center"/>
    </xf>
    <xf numFmtId="0" fontId="27" fillId="2" borderId="21" xfId="0" applyFont="1" applyFill="1" applyBorder="1" applyAlignment="1">
      <alignment horizontal="justify" vertical="center"/>
    </xf>
    <xf numFmtId="0" fontId="27" fillId="2" borderId="38" xfId="0" applyFont="1" applyFill="1" applyBorder="1" applyAlignment="1">
      <alignment horizontal="justify" vertical="center"/>
    </xf>
    <xf numFmtId="0" fontId="27" fillId="2" borderId="20" xfId="0" applyFont="1" applyFill="1" applyBorder="1" applyAlignment="1">
      <alignment horizontal="justify" vertical="center"/>
    </xf>
    <xf numFmtId="0" fontId="27" fillId="0" borderId="21" xfId="0" applyFont="1" applyFill="1" applyBorder="1" applyAlignment="1">
      <alignment horizontal="justify" vertical="center"/>
    </xf>
    <xf numFmtId="0" fontId="27" fillId="0" borderId="40" xfId="0" applyFont="1" applyFill="1" applyBorder="1" applyAlignment="1">
      <alignment horizontal="justify" vertical="center"/>
    </xf>
    <xf numFmtId="0" fontId="27" fillId="2" borderId="40" xfId="0" applyFont="1" applyFill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/>
    </xf>
    <xf numFmtId="1" fontId="27" fillId="2" borderId="49" xfId="0" applyNumberFormat="1" applyFont="1" applyFill="1" applyBorder="1" applyAlignment="1">
      <alignment horizontal="center" vertical="center"/>
    </xf>
    <xf numFmtId="49" fontId="27" fillId="2" borderId="47" xfId="0" applyNumberFormat="1" applyFont="1" applyFill="1" applyBorder="1" applyAlignment="1">
      <alignment horizontal="center" vertical="center"/>
    </xf>
    <xf numFmtId="0" fontId="27" fillId="2" borderId="48" xfId="0" applyFont="1" applyFill="1" applyBorder="1" applyAlignment="1">
      <alignment horizontal="center" wrapText="1"/>
    </xf>
    <xf numFmtId="164" fontId="27" fillId="2" borderId="1" xfId="0" applyNumberFormat="1" applyFont="1" applyFill="1" applyBorder="1" applyAlignment="1">
      <alignment horizontal="center" vertical="center"/>
    </xf>
    <xf numFmtId="164" fontId="33" fillId="2" borderId="3" xfId="0" applyNumberFormat="1" applyFont="1" applyFill="1" applyBorder="1" applyAlignment="1">
      <alignment horizontal="center" vertical="center"/>
    </xf>
    <xf numFmtId="164" fontId="33" fillId="2" borderId="33" xfId="0" applyNumberFormat="1" applyFont="1" applyFill="1" applyBorder="1" applyAlignment="1">
      <alignment horizontal="center" vertical="center"/>
    </xf>
    <xf numFmtId="164" fontId="33" fillId="2" borderId="4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164" fontId="27" fillId="2" borderId="37" xfId="0" applyNumberFormat="1" applyFont="1" applyFill="1" applyBorder="1" applyAlignment="1">
      <alignment horizontal="center" vertical="center"/>
    </xf>
    <xf numFmtId="164" fontId="33" fillId="2" borderId="37" xfId="0" applyNumberFormat="1" applyFont="1" applyFill="1" applyBorder="1" applyAlignment="1">
      <alignment horizontal="center" vertical="center"/>
    </xf>
    <xf numFmtId="164" fontId="33" fillId="2" borderId="41" xfId="0" applyNumberFormat="1" applyFont="1" applyFill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7" fillId="0" borderId="37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justify" vertical="center"/>
    </xf>
    <xf numFmtId="0" fontId="9" fillId="2" borderId="0" xfId="0" applyFont="1" applyFill="1" applyBorder="1" applyAlignment="1">
      <alignment horizontal="center" vertical="center" wrapText="1"/>
    </xf>
    <xf numFmtId="0" fontId="27" fillId="2" borderId="43" xfId="0" applyFont="1" applyFill="1" applyBorder="1" applyAlignment="1">
      <alignment horizontal="center" vertical="center" wrapText="1"/>
    </xf>
    <xf numFmtId="0" fontId="27" fillId="0" borderId="37" xfId="0" applyFont="1" applyFill="1" applyBorder="1" applyAlignment="1">
      <alignment horizontal="center" vertical="center" wrapText="1"/>
    </xf>
    <xf numFmtId="0" fontId="27" fillId="0" borderId="33" xfId="0" applyFont="1" applyFill="1" applyBorder="1" applyAlignment="1">
      <alignment horizontal="center" vertical="center" wrapText="1"/>
    </xf>
    <xf numFmtId="9" fontId="45" fillId="2" borderId="43" xfId="0" applyNumberFormat="1" applyFont="1" applyFill="1" applyBorder="1" applyAlignment="1">
      <alignment horizontal="center" vertical="center" wrapText="1"/>
    </xf>
    <xf numFmtId="9" fontId="47" fillId="2" borderId="43" xfId="0" applyNumberFormat="1" applyFont="1" applyFill="1" applyBorder="1" applyAlignment="1">
      <alignment horizontal="center" vertical="center" wrapText="1"/>
    </xf>
    <xf numFmtId="0" fontId="46" fillId="2" borderId="33" xfId="0" applyFont="1" applyFill="1" applyBorder="1" applyAlignment="1">
      <alignment horizontal="center" vertical="center" wrapText="1"/>
    </xf>
    <xf numFmtId="0" fontId="48" fillId="2" borderId="33" xfId="0" applyFont="1" applyFill="1" applyBorder="1" applyAlignment="1">
      <alignment horizontal="center" vertical="center" wrapText="1"/>
    </xf>
    <xf numFmtId="0" fontId="49" fillId="2" borderId="33" xfId="0" applyFont="1" applyFill="1" applyBorder="1" applyAlignment="1">
      <alignment horizontal="center" vertical="center" wrapText="1"/>
    </xf>
    <xf numFmtId="9" fontId="50" fillId="2" borderId="33" xfId="0" applyNumberFormat="1" applyFont="1" applyFill="1" applyBorder="1" applyAlignment="1">
      <alignment horizontal="center" vertical="center" wrapText="1"/>
    </xf>
    <xf numFmtId="9" fontId="50" fillId="2" borderId="43" xfId="0" applyNumberFormat="1" applyFont="1" applyFill="1" applyBorder="1" applyAlignment="1">
      <alignment horizontal="center" vertical="center" wrapText="1"/>
    </xf>
    <xf numFmtId="9" fontId="50" fillId="2" borderId="46" xfId="0" applyNumberFormat="1" applyFont="1" applyFill="1" applyBorder="1" applyAlignment="1">
      <alignment horizontal="center" vertical="center" wrapText="1"/>
    </xf>
    <xf numFmtId="0" fontId="27" fillId="0" borderId="35" xfId="0" applyFont="1" applyFill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30" fillId="2" borderId="3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50" xfId="0" applyFont="1" applyFill="1" applyBorder="1" applyAlignment="1">
      <alignment horizontal="center" vertical="center" wrapText="1"/>
    </xf>
    <xf numFmtId="164" fontId="33" fillId="2" borderId="1" xfId="0" applyNumberFormat="1" applyFont="1" applyFill="1" applyBorder="1" applyAlignment="1">
      <alignment horizontal="center" vertical="center" wrapText="1"/>
    </xf>
    <xf numFmtId="49" fontId="27" fillId="2" borderId="54" xfId="0" applyNumberFormat="1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49" fontId="46" fillId="2" borderId="8" xfId="0" applyNumberFormat="1" applyFont="1" applyFill="1" applyBorder="1" applyAlignment="1">
      <alignment horizontal="center" vertical="center" wrapText="1"/>
    </xf>
    <xf numFmtId="1" fontId="27" fillId="2" borderId="41" xfId="0" applyNumberFormat="1" applyFont="1" applyFill="1" applyBorder="1" applyAlignment="1">
      <alignment horizontal="center" vertical="center"/>
    </xf>
    <xf numFmtId="49" fontId="27" fillId="2" borderId="35" xfId="0" applyNumberFormat="1" applyFont="1" applyFill="1" applyBorder="1" applyAlignment="1">
      <alignment horizontal="center" vertical="center"/>
    </xf>
    <xf numFmtId="1" fontId="27" fillId="2" borderId="43" xfId="0" applyNumberFormat="1" applyFont="1" applyFill="1" applyBorder="1" applyAlignment="1">
      <alignment horizontal="center" vertical="center"/>
    </xf>
    <xf numFmtId="49" fontId="27" fillId="2" borderId="36" xfId="0" applyNumberFormat="1" applyFont="1" applyFill="1" applyBorder="1" applyAlignment="1">
      <alignment horizontal="center" vertical="center"/>
    </xf>
    <xf numFmtId="49" fontId="45" fillId="2" borderId="4" xfId="0" applyNumberFormat="1" applyFont="1" applyFill="1" applyBorder="1" applyAlignment="1">
      <alignment horizontal="center" vertical="center"/>
    </xf>
    <xf numFmtId="0" fontId="32" fillId="2" borderId="51" xfId="0" applyFont="1" applyFill="1" applyBorder="1" applyAlignment="1">
      <alignment vertical="center" wrapText="1"/>
    </xf>
    <xf numFmtId="49" fontId="27" fillId="2" borderId="48" xfId="0" applyNumberFormat="1" applyFont="1" applyFill="1" applyBorder="1" applyAlignment="1">
      <alignment horizontal="center" wrapText="1"/>
    </xf>
    <xf numFmtId="0" fontId="27" fillId="2" borderId="55" xfId="0" applyFont="1" applyFill="1" applyBorder="1" applyAlignment="1">
      <alignment vertical="center"/>
    </xf>
    <xf numFmtId="0" fontId="27" fillId="2" borderId="22" xfId="0" applyNumberFormat="1" applyFont="1" applyFill="1" applyBorder="1" applyAlignment="1">
      <alignment vertical="center" wrapText="1"/>
    </xf>
    <xf numFmtId="49" fontId="27" fillId="2" borderId="56" xfId="0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wrapText="1"/>
    </xf>
    <xf numFmtId="0" fontId="27" fillId="2" borderId="22" xfId="0" applyNumberFormat="1" applyFont="1" applyFill="1" applyBorder="1" applyAlignment="1">
      <alignment horizontal="center" vertical="center" wrapText="1"/>
    </xf>
    <xf numFmtId="164" fontId="33" fillId="2" borderId="36" xfId="0" applyNumberFormat="1" applyFont="1" applyFill="1" applyBorder="1" applyAlignment="1">
      <alignment vertical="center"/>
    </xf>
    <xf numFmtId="49" fontId="15" fillId="2" borderId="55" xfId="0" applyNumberFormat="1" applyFont="1" applyFill="1" applyBorder="1" applyAlignment="1">
      <alignment vertical="center"/>
    </xf>
    <xf numFmtId="0" fontId="15" fillId="2" borderId="56" xfId="0" applyFont="1" applyFill="1" applyBorder="1" applyAlignment="1">
      <alignment vertical="center" wrapText="1"/>
    </xf>
    <xf numFmtId="164" fontId="33" fillId="2" borderId="53" xfId="0" applyNumberFormat="1" applyFont="1" applyFill="1" applyBorder="1" applyAlignment="1">
      <alignment vertical="center"/>
    </xf>
    <xf numFmtId="164" fontId="33" fillId="2" borderId="40" xfId="0" applyNumberFormat="1" applyFont="1" applyFill="1" applyBorder="1" applyAlignment="1">
      <alignment vertical="center"/>
    </xf>
    <xf numFmtId="164" fontId="27" fillId="2" borderId="22" xfId="0" applyNumberFormat="1" applyFont="1" applyFill="1" applyBorder="1" applyAlignment="1">
      <alignment vertical="center" wrapText="1"/>
    </xf>
    <xf numFmtId="164" fontId="26" fillId="2" borderId="1" xfId="0" applyNumberFormat="1" applyFont="1" applyFill="1" applyBorder="1" applyAlignment="1">
      <alignment horizontal="center" vertical="center" wrapText="1"/>
    </xf>
    <xf numFmtId="164" fontId="55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164" fontId="33" fillId="2" borderId="37" xfId="0" applyNumberFormat="1" applyFont="1" applyFill="1" applyBorder="1" applyAlignment="1">
      <alignment horizontal="center" vertical="center"/>
    </xf>
    <xf numFmtId="0" fontId="22" fillId="2" borderId="37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0" fontId="22" fillId="2" borderId="61" xfId="0" applyFont="1" applyFill="1" applyBorder="1" applyAlignment="1">
      <alignment horizontal="center" vertical="center" wrapText="1"/>
    </xf>
    <xf numFmtId="0" fontId="4" fillId="2" borderId="61" xfId="0" applyFont="1" applyFill="1" applyBorder="1" applyAlignment="1">
      <alignment horizontal="center" vertical="center"/>
    </xf>
    <xf numFmtId="164" fontId="33" fillId="2" borderId="61" xfId="0" applyNumberFormat="1" applyFont="1" applyFill="1" applyBorder="1" applyAlignment="1">
      <alignment horizontal="center" vertical="center"/>
    </xf>
    <xf numFmtId="0" fontId="22" fillId="2" borderId="55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/>
    </xf>
    <xf numFmtId="164" fontId="33" fillId="2" borderId="55" xfId="0" applyNumberFormat="1" applyFont="1" applyFill="1" applyBorder="1" applyAlignment="1">
      <alignment horizontal="center" vertical="center"/>
    </xf>
    <xf numFmtId="0" fontId="22" fillId="2" borderId="26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/>
    </xf>
    <xf numFmtId="164" fontId="33" fillId="2" borderId="26" xfId="0" applyNumberFormat="1" applyFont="1" applyFill="1" applyBorder="1" applyAlignment="1">
      <alignment horizontal="center" vertical="center"/>
    </xf>
    <xf numFmtId="0" fontId="22" fillId="2" borderId="62" xfId="0" applyFont="1" applyFill="1" applyBorder="1" applyAlignment="1">
      <alignment horizontal="center" vertical="center" wrapText="1"/>
    </xf>
    <xf numFmtId="0" fontId="4" fillId="2" borderId="62" xfId="0" applyFont="1" applyFill="1" applyBorder="1" applyAlignment="1">
      <alignment horizontal="center" vertical="center"/>
    </xf>
    <xf numFmtId="164" fontId="33" fillId="2" borderId="62" xfId="0" applyNumberFormat="1" applyFont="1" applyFill="1" applyBorder="1" applyAlignment="1">
      <alignment horizontal="center" vertical="center"/>
    </xf>
    <xf numFmtId="0" fontId="8" fillId="2" borderId="62" xfId="0" applyFont="1" applyFill="1" applyBorder="1" applyAlignment="1">
      <alignment horizontal="center" vertical="center" wrapText="1"/>
    </xf>
    <xf numFmtId="0" fontId="8" fillId="2" borderId="61" xfId="0" applyFont="1" applyFill="1" applyBorder="1" applyAlignment="1">
      <alignment horizontal="center" vertical="center" wrapText="1"/>
    </xf>
    <xf numFmtId="0" fontId="27" fillId="2" borderId="61" xfId="0" applyFont="1" applyFill="1" applyBorder="1" applyAlignment="1">
      <alignment horizontal="center" vertical="center" wrapText="1"/>
    </xf>
    <xf numFmtId="0" fontId="27" fillId="2" borderId="62" xfId="0" applyFont="1" applyFill="1" applyBorder="1" applyAlignment="1">
      <alignment horizontal="center" vertical="center" wrapText="1"/>
    </xf>
    <xf numFmtId="0" fontId="22" fillId="2" borderId="61" xfId="0" applyFont="1" applyFill="1" applyBorder="1" applyAlignment="1">
      <alignment horizontal="center" vertical="center"/>
    </xf>
    <xf numFmtId="0" fontId="22" fillId="2" borderId="62" xfId="0" applyFont="1" applyFill="1" applyBorder="1" applyAlignment="1">
      <alignment horizontal="center" vertical="center"/>
    </xf>
    <xf numFmtId="0" fontId="56" fillId="0" borderId="22" xfId="0" applyFont="1" applyBorder="1" applyAlignment="1">
      <alignment horizontal="center"/>
    </xf>
    <xf numFmtId="0" fontId="56" fillId="0" borderId="22" xfId="0" applyFont="1" applyBorder="1"/>
    <xf numFmtId="0" fontId="56" fillId="0" borderId="22" xfId="0" applyFont="1" applyBorder="1" applyAlignment="1">
      <alignment horizontal="center" wrapText="1"/>
    </xf>
    <xf numFmtId="0" fontId="57" fillId="2" borderId="22" xfId="0" applyFont="1" applyFill="1" applyBorder="1" applyAlignment="1">
      <alignment horizontal="center" wrapText="1"/>
    </xf>
    <xf numFmtId="0" fontId="57" fillId="2" borderId="38" xfId="0" applyFont="1" applyFill="1" applyBorder="1" applyAlignment="1">
      <alignment horizontal="center" wrapText="1"/>
    </xf>
    <xf numFmtId="0" fontId="57" fillId="2" borderId="12" xfId="0" applyFont="1" applyFill="1" applyBorder="1" applyAlignment="1">
      <alignment horizontal="center" wrapText="1"/>
    </xf>
    <xf numFmtId="0" fontId="57" fillId="2" borderId="37" xfId="0" applyFont="1" applyFill="1" applyBorder="1" applyAlignment="1">
      <alignment wrapText="1"/>
    </xf>
    <xf numFmtId="0" fontId="57" fillId="2" borderId="33" xfId="0" applyFont="1" applyFill="1" applyBorder="1" applyAlignment="1">
      <alignment horizontal="center" wrapText="1"/>
    </xf>
    <xf numFmtId="0" fontId="57" fillId="2" borderId="5" xfId="0" applyFont="1" applyFill="1" applyBorder="1" applyAlignment="1">
      <alignment horizontal="center" wrapText="1"/>
    </xf>
    <xf numFmtId="0" fontId="57" fillId="2" borderId="3" xfId="0" applyFont="1" applyFill="1" applyBorder="1" applyAlignment="1">
      <alignment horizontal="center" wrapText="1"/>
    </xf>
    <xf numFmtId="0" fontId="57" fillId="2" borderId="37" xfId="0" applyFont="1" applyFill="1" applyBorder="1" applyAlignment="1">
      <alignment horizontal="center" wrapText="1"/>
    </xf>
    <xf numFmtId="0" fontId="58" fillId="2" borderId="38" xfId="0" applyFont="1" applyFill="1" applyBorder="1" applyAlignment="1">
      <alignment horizontal="center" wrapText="1"/>
    </xf>
    <xf numFmtId="0" fontId="58" fillId="2" borderId="12" xfId="0" applyFont="1" applyFill="1" applyBorder="1" applyAlignment="1">
      <alignment horizontal="center" wrapText="1"/>
    </xf>
    <xf numFmtId="0" fontId="22" fillId="2" borderId="38" xfId="0" applyFont="1" applyFill="1" applyBorder="1" applyAlignment="1">
      <alignment horizontal="center" wrapText="1"/>
    </xf>
    <xf numFmtId="0" fontId="22" fillId="2" borderId="12" xfId="0" applyFont="1" applyFill="1" applyBorder="1" applyAlignment="1">
      <alignment horizontal="center" wrapText="1"/>
    </xf>
    <xf numFmtId="0" fontId="22" fillId="2" borderId="22" xfId="0" applyFont="1" applyFill="1" applyBorder="1" applyAlignment="1">
      <alignment horizontal="center" wrapText="1"/>
    </xf>
    <xf numFmtId="0" fontId="22" fillId="2" borderId="31" xfId="0" applyFont="1" applyFill="1" applyBorder="1" applyAlignment="1">
      <alignment horizontal="center" wrapText="1"/>
    </xf>
    <xf numFmtId="164" fontId="33" fillId="2" borderId="37" xfId="0" applyNumberFormat="1" applyFont="1" applyFill="1" applyBorder="1" applyAlignment="1">
      <alignment horizontal="center" vertical="center"/>
    </xf>
    <xf numFmtId="164" fontId="33" fillId="2" borderId="41" xfId="0" applyNumberFormat="1" applyFont="1" applyFill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 wrapText="1"/>
    </xf>
    <xf numFmtId="0" fontId="27" fillId="2" borderId="34" xfId="0" applyFont="1" applyFill="1" applyBorder="1" applyAlignment="1">
      <alignment horizontal="center" vertical="center" wrapText="1"/>
    </xf>
    <xf numFmtId="0" fontId="27" fillId="2" borderId="51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0" fontId="57" fillId="2" borderId="37" xfId="0" applyFont="1" applyFill="1" applyBorder="1" applyAlignment="1">
      <alignment horizontal="center" wrapText="1"/>
    </xf>
    <xf numFmtId="0" fontId="57" fillId="2" borderId="33" xfId="0" applyFont="1" applyFill="1" applyBorder="1" applyAlignment="1">
      <alignment horizontal="center" wrapText="1"/>
    </xf>
    <xf numFmtId="164" fontId="33" fillId="2" borderId="28" xfId="0" applyNumberFormat="1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8" fillId="2" borderId="22" xfId="0" applyFont="1" applyFill="1" applyBorder="1" applyAlignment="1">
      <alignment vertical="center" wrapText="1"/>
    </xf>
    <xf numFmtId="164" fontId="33" fillId="2" borderId="37" xfId="0" applyNumberFormat="1" applyFont="1" applyFill="1" applyBorder="1" applyAlignment="1">
      <alignment horizontal="center" vertical="center"/>
    </xf>
    <xf numFmtId="164" fontId="33" fillId="2" borderId="33" xfId="0" applyNumberFormat="1" applyFont="1" applyFill="1" applyBorder="1" applyAlignment="1">
      <alignment horizontal="center" vertical="center"/>
    </xf>
    <xf numFmtId="164" fontId="33" fillId="2" borderId="41" xfId="0" applyNumberFormat="1" applyFont="1" applyFill="1" applyBorder="1" applyAlignment="1">
      <alignment horizontal="center" vertical="center"/>
    </xf>
    <xf numFmtId="164" fontId="33" fillId="2" borderId="43" xfId="0" applyNumberFormat="1" applyFont="1" applyFill="1" applyBorder="1" applyAlignment="1">
      <alignment horizontal="center" vertical="center"/>
    </xf>
    <xf numFmtId="164" fontId="33" fillId="2" borderId="28" xfId="0" applyNumberFormat="1" applyFont="1" applyFill="1" applyBorder="1" applyAlignment="1">
      <alignment horizontal="center" vertical="center" wrapText="1"/>
    </xf>
    <xf numFmtId="164" fontId="33" fillId="2" borderId="16" xfId="0" applyNumberFormat="1" applyFont="1" applyFill="1" applyBorder="1" applyAlignment="1">
      <alignment horizontal="center" vertical="center" wrapText="1"/>
    </xf>
    <xf numFmtId="164" fontId="27" fillId="2" borderId="37" xfId="0" applyNumberFormat="1" applyFont="1" applyFill="1" applyBorder="1" applyAlignment="1">
      <alignment horizontal="center" vertical="center" wrapText="1"/>
    </xf>
    <xf numFmtId="164" fontId="27" fillId="2" borderId="33" xfId="0" applyNumberFormat="1" applyFont="1" applyFill="1" applyBorder="1" applyAlignment="1">
      <alignment horizontal="center" vertical="center" wrapText="1"/>
    </xf>
    <xf numFmtId="164" fontId="33" fillId="2" borderId="34" xfId="0" applyNumberFormat="1" applyFont="1" applyFill="1" applyBorder="1" applyAlignment="1">
      <alignment horizontal="center" vertical="center"/>
    </xf>
    <xf numFmtId="164" fontId="33" fillId="2" borderId="35" xfId="0" applyNumberFormat="1" applyFont="1" applyFill="1" applyBorder="1" applyAlignment="1">
      <alignment horizontal="center" vertical="center"/>
    </xf>
    <xf numFmtId="164" fontId="27" fillId="2" borderId="37" xfId="0" applyNumberFormat="1" applyFont="1" applyFill="1" applyBorder="1" applyAlignment="1">
      <alignment horizontal="center" vertical="center"/>
    </xf>
    <xf numFmtId="164" fontId="27" fillId="2" borderId="33" xfId="0" applyNumberFormat="1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center" vertical="center"/>
    </xf>
    <xf numFmtId="0" fontId="32" fillId="2" borderId="51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1" fillId="2" borderId="52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0" fontId="22" fillId="2" borderId="3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justify" wrapText="1"/>
    </xf>
    <xf numFmtId="0" fontId="22" fillId="2" borderId="5" xfId="0" applyFont="1" applyFill="1" applyBorder="1" applyAlignment="1">
      <alignment horizontal="center" vertical="justify" wrapText="1"/>
    </xf>
    <xf numFmtId="49" fontId="51" fillId="2" borderId="50" xfId="0" applyNumberFormat="1" applyFont="1" applyFill="1" applyBorder="1" applyAlignment="1">
      <alignment horizontal="center" vertical="center" wrapText="1"/>
    </xf>
    <xf numFmtId="49" fontId="51" fillId="2" borderId="51" xfId="0" applyNumberFormat="1" applyFont="1" applyFill="1" applyBorder="1" applyAlignment="1">
      <alignment horizontal="center" vertical="center" wrapText="1"/>
    </xf>
    <xf numFmtId="49" fontId="51" fillId="2" borderId="54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0" fontId="31" fillId="2" borderId="25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1" fillId="2" borderId="30" xfId="0" applyFont="1" applyFill="1" applyBorder="1" applyAlignment="1">
      <alignment horizontal="center" vertical="center"/>
    </xf>
    <xf numFmtId="0" fontId="31" fillId="2" borderId="32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164" fontId="27" fillId="2" borderId="3" xfId="0" applyNumberFormat="1" applyFont="1" applyFill="1" applyBorder="1" applyAlignment="1">
      <alignment horizontal="center" vertical="center"/>
    </xf>
    <xf numFmtId="164" fontId="27" fillId="2" borderId="5" xfId="0" applyNumberFormat="1" applyFont="1" applyFill="1" applyBorder="1" applyAlignment="1">
      <alignment horizontal="center" vertical="center"/>
    </xf>
    <xf numFmtId="164" fontId="33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164" fontId="33" fillId="2" borderId="3" xfId="0" applyNumberFormat="1" applyFont="1" applyFill="1" applyBorder="1" applyAlignment="1">
      <alignment horizontal="center" vertical="center"/>
    </xf>
    <xf numFmtId="164" fontId="33" fillId="2" borderId="5" xfId="0" applyNumberFormat="1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36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justify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60" xfId="0" applyFont="1" applyFill="1" applyBorder="1" applyAlignment="1">
      <alignment horizontal="center" vertical="justify" wrapText="1"/>
    </xf>
    <xf numFmtId="0" fontId="22" fillId="2" borderId="57" xfId="0" applyFont="1" applyFill="1" applyBorder="1" applyAlignment="1">
      <alignment horizontal="center" vertical="justify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35" xfId="0" applyFont="1" applyFill="1" applyBorder="1" applyAlignment="1">
      <alignment horizontal="center" wrapText="1"/>
    </xf>
    <xf numFmtId="0" fontId="22" fillId="2" borderId="41" xfId="0" applyFont="1" applyFill="1" applyBorder="1" applyAlignment="1">
      <alignment horizontal="center" vertical="center"/>
    </xf>
    <xf numFmtId="0" fontId="22" fillId="2" borderId="43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/>
    </xf>
    <xf numFmtId="49" fontId="22" fillId="2" borderId="5" xfId="0" applyNumberFormat="1" applyFont="1" applyFill="1" applyBorder="1" applyAlignment="1">
      <alignment horizontal="center" vertical="center"/>
    </xf>
    <xf numFmtId="164" fontId="33" fillId="2" borderId="36" xfId="0" applyNumberFormat="1" applyFont="1" applyFill="1" applyBorder="1" applyAlignment="1">
      <alignment horizontal="center" vertical="center"/>
    </xf>
    <xf numFmtId="164" fontId="33" fillId="2" borderId="46" xfId="0" applyNumberFormat="1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27" fillId="2" borderId="43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2" fillId="2" borderId="51" xfId="0" applyFont="1" applyFill="1" applyBorder="1" applyAlignment="1">
      <alignment horizontal="center" vertical="center" wrapText="1"/>
    </xf>
    <xf numFmtId="0" fontId="32" fillId="2" borderId="52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/>
    </xf>
    <xf numFmtId="0" fontId="43" fillId="0" borderId="16" xfId="0" applyFont="1" applyBorder="1" applyAlignment="1">
      <alignment horizontal="center"/>
    </xf>
    <xf numFmtId="0" fontId="27" fillId="2" borderId="34" xfId="0" applyNumberFormat="1" applyFont="1" applyFill="1" applyBorder="1" applyAlignment="1">
      <alignment horizontal="center" vertical="center" wrapText="1"/>
    </xf>
    <xf numFmtId="0" fontId="27" fillId="2" borderId="35" xfId="0" applyNumberFormat="1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center" vertical="justify" wrapText="1"/>
    </xf>
    <xf numFmtId="0" fontId="8" fillId="2" borderId="17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vertical="center"/>
    </xf>
    <xf numFmtId="164" fontId="33" fillId="2" borderId="58" xfId="0" applyNumberFormat="1" applyFont="1" applyFill="1" applyBorder="1" applyAlignment="1">
      <alignment horizontal="center" vertical="center" wrapText="1"/>
    </xf>
    <xf numFmtId="164" fontId="33" fillId="2" borderId="29" xfId="0" applyNumberFormat="1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wrapText="1"/>
    </xf>
    <xf numFmtId="0" fontId="22" fillId="2" borderId="33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vertical="justify" wrapText="1"/>
    </xf>
    <xf numFmtId="0" fontId="22" fillId="2" borderId="35" xfId="0" applyFont="1" applyFill="1" applyBorder="1" applyAlignment="1">
      <alignment horizontal="center" vertical="justify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0" fontId="42" fillId="2" borderId="25" xfId="0" applyFont="1" applyFill="1" applyBorder="1" applyAlignment="1">
      <alignment horizontal="right" vertical="center" wrapText="1"/>
    </xf>
    <xf numFmtId="0" fontId="42" fillId="2" borderId="26" xfId="0" applyFont="1" applyFill="1" applyBorder="1" applyAlignment="1">
      <alignment horizontal="right" vertical="center" wrapText="1"/>
    </xf>
    <xf numFmtId="0" fontId="42" fillId="2" borderId="10" xfId="0" applyFont="1" applyFill="1" applyBorder="1" applyAlignment="1">
      <alignment horizontal="right" vertical="center" wrapText="1"/>
    </xf>
    <xf numFmtId="0" fontId="42" fillId="2" borderId="0" xfId="0" applyFont="1" applyFill="1" applyBorder="1" applyAlignment="1">
      <alignment horizontal="right" vertical="center" wrapText="1"/>
    </xf>
    <xf numFmtId="0" fontId="42" fillId="2" borderId="30" xfId="0" applyFont="1" applyFill="1" applyBorder="1" applyAlignment="1">
      <alignment horizontal="right" vertical="center" wrapText="1"/>
    </xf>
    <xf numFmtId="0" fontId="42" fillId="2" borderId="31" xfId="0" applyFont="1" applyFill="1" applyBorder="1" applyAlignment="1">
      <alignment horizontal="right" vertical="center" wrapText="1"/>
    </xf>
    <xf numFmtId="0" fontId="20" fillId="2" borderId="34" xfId="0" applyFont="1" applyFill="1" applyBorder="1" applyAlignment="1">
      <alignment horizontal="center" vertical="center"/>
    </xf>
    <xf numFmtId="0" fontId="20" fillId="2" borderId="35" xfId="0" applyFont="1" applyFill="1" applyBorder="1" applyAlignment="1">
      <alignment horizontal="center" vertical="center"/>
    </xf>
    <xf numFmtId="0" fontId="54" fillId="2" borderId="28" xfId="0" applyFont="1" applyFill="1" applyBorder="1" applyAlignment="1">
      <alignment horizontal="center" vertical="center" textRotation="90"/>
    </xf>
    <xf numFmtId="0" fontId="54" fillId="2" borderId="17" xfId="0" applyFont="1" applyFill="1" applyBorder="1" applyAlignment="1">
      <alignment horizontal="center" vertical="center" textRotation="90"/>
    </xf>
    <xf numFmtId="0" fontId="54" fillId="2" borderId="16" xfId="0" applyFont="1" applyFill="1" applyBorder="1" applyAlignment="1">
      <alignment horizontal="center" vertical="center" textRotation="90"/>
    </xf>
    <xf numFmtId="0" fontId="22" fillId="2" borderId="25" xfId="0" applyFont="1" applyFill="1" applyBorder="1" applyAlignment="1">
      <alignment horizontal="center" vertical="center"/>
    </xf>
    <xf numFmtId="0" fontId="22" fillId="2" borderId="26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horizontal="center" vertical="center"/>
    </xf>
    <xf numFmtId="0" fontId="22" fillId="2" borderId="30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/>
    </xf>
    <xf numFmtId="0" fontId="27" fillId="2" borderId="3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textRotation="90"/>
    </xf>
    <xf numFmtId="0" fontId="54" fillId="0" borderId="28" xfId="0" applyFont="1" applyFill="1" applyBorder="1" applyAlignment="1">
      <alignment horizontal="center" vertical="center" textRotation="90"/>
    </xf>
    <xf numFmtId="0" fontId="54" fillId="0" borderId="17" xfId="0" applyFont="1" applyFill="1" applyBorder="1" applyAlignment="1">
      <alignment horizontal="center" vertical="center" textRotation="90"/>
    </xf>
    <xf numFmtId="0" fontId="24" fillId="2" borderId="28" xfId="0" applyFont="1" applyFill="1" applyBorder="1" applyAlignment="1">
      <alignment horizontal="center" vertical="center" textRotation="90"/>
    </xf>
    <xf numFmtId="0" fontId="24" fillId="2" borderId="17" xfId="0" applyFont="1" applyFill="1" applyBorder="1" applyAlignment="1">
      <alignment horizontal="center" vertical="center" textRotation="90"/>
    </xf>
    <xf numFmtId="0" fontId="24" fillId="2" borderId="16" xfId="0" applyFont="1" applyFill="1" applyBorder="1" applyAlignment="1">
      <alignment horizontal="center" vertical="center" textRotation="90"/>
    </xf>
    <xf numFmtId="0" fontId="26" fillId="2" borderId="2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164" fontId="33" fillId="2" borderId="17" xfId="0" applyNumberFormat="1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27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20" fillId="2" borderId="16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27" fillId="0" borderId="37" xfId="0" applyFont="1" applyFill="1" applyBorder="1" applyAlignment="1">
      <alignment horizontal="center" vertical="center" wrapText="1"/>
    </xf>
    <xf numFmtId="0" fontId="27" fillId="0" borderId="33" xfId="0" applyFont="1" applyFill="1" applyBorder="1" applyAlignment="1">
      <alignment horizontal="center" vertical="center" wrapText="1"/>
    </xf>
    <xf numFmtId="164" fontId="33" fillId="2" borderId="4" xfId="0" applyNumberFormat="1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0" fontId="31" fillId="2" borderId="31" xfId="0" applyFont="1" applyFill="1" applyBorder="1" applyAlignment="1">
      <alignment horizontal="center" vertical="center"/>
    </xf>
    <xf numFmtId="0" fontId="27" fillId="2" borderId="37" xfId="0" applyNumberFormat="1" applyFont="1" applyFill="1" applyBorder="1" applyAlignment="1">
      <alignment horizontal="center" vertical="center" wrapText="1"/>
    </xf>
    <xf numFmtId="0" fontId="27" fillId="2" borderId="33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27" fillId="0" borderId="37" xfId="0" applyNumberFormat="1" applyFont="1" applyFill="1" applyBorder="1" applyAlignment="1">
      <alignment horizontal="center" vertical="center"/>
    </xf>
    <xf numFmtId="164" fontId="27" fillId="0" borderId="33" xfId="0" applyNumberFormat="1" applyFont="1" applyFill="1" applyBorder="1" applyAlignment="1">
      <alignment horizontal="center" vertical="center"/>
    </xf>
    <xf numFmtId="164" fontId="27" fillId="2" borderId="4" xfId="0" applyNumberFormat="1" applyFont="1" applyFill="1" applyBorder="1" applyAlignment="1">
      <alignment horizontal="center" vertical="center"/>
    </xf>
    <xf numFmtId="164" fontId="33" fillId="2" borderId="8" xfId="0" applyNumberFormat="1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27" fillId="2" borderId="34" xfId="0" applyFont="1" applyFill="1" applyBorder="1" applyAlignment="1">
      <alignment horizontal="center" vertical="center" wrapText="1"/>
    </xf>
    <xf numFmtId="0" fontId="27" fillId="2" borderId="35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3" fillId="2" borderId="17" xfId="0" applyFont="1" applyFill="1" applyBorder="1" applyAlignment="1">
      <alignment horizontal="center" vertical="center" textRotation="90"/>
    </xf>
    <xf numFmtId="0" fontId="44" fillId="2" borderId="25" xfId="0" applyFont="1" applyFill="1" applyBorder="1" applyAlignment="1">
      <alignment horizontal="center" vertical="center" wrapText="1"/>
    </xf>
    <xf numFmtId="0" fontId="44" fillId="2" borderId="26" xfId="0" applyFont="1" applyFill="1" applyBorder="1" applyAlignment="1">
      <alignment horizontal="center" vertical="center" wrapText="1"/>
    </xf>
    <xf numFmtId="0" fontId="44" fillId="2" borderId="27" xfId="0" applyFont="1" applyFill="1" applyBorder="1" applyAlignment="1">
      <alignment horizontal="center" vertical="center" wrapText="1"/>
    </xf>
    <xf numFmtId="0" fontId="44" fillId="2" borderId="30" xfId="0" applyFont="1" applyFill="1" applyBorder="1" applyAlignment="1">
      <alignment horizontal="center" vertical="center" wrapText="1"/>
    </xf>
    <xf numFmtId="0" fontId="44" fillId="2" borderId="31" xfId="0" applyFont="1" applyFill="1" applyBorder="1" applyAlignment="1">
      <alignment horizontal="center" vertical="center" wrapText="1"/>
    </xf>
    <xf numFmtId="0" fontId="44" fillId="2" borderId="32" xfId="0" applyFont="1" applyFill="1" applyBorder="1" applyAlignment="1">
      <alignment horizontal="center" vertical="center" wrapText="1"/>
    </xf>
    <xf numFmtId="0" fontId="27" fillId="2" borderId="50" xfId="0" applyFont="1" applyFill="1" applyBorder="1" applyAlignment="1">
      <alignment horizontal="center" vertical="center" wrapText="1"/>
    </xf>
    <xf numFmtId="0" fontId="27" fillId="2" borderId="51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52" fillId="2" borderId="25" xfId="0" applyFont="1" applyFill="1" applyBorder="1" applyAlignment="1">
      <alignment horizontal="center" vertical="center" wrapText="1"/>
    </xf>
    <xf numFmtId="0" fontId="52" fillId="2" borderId="26" xfId="0" applyFont="1" applyFill="1" applyBorder="1" applyAlignment="1">
      <alignment horizontal="center" vertical="center" wrapText="1"/>
    </xf>
    <xf numFmtId="0" fontId="52" fillId="2" borderId="27" xfId="0" applyFont="1" applyFill="1" applyBorder="1" applyAlignment="1">
      <alignment horizontal="center" vertical="center" wrapText="1"/>
    </xf>
    <xf numFmtId="0" fontId="52" fillId="2" borderId="30" xfId="0" applyFont="1" applyFill="1" applyBorder="1" applyAlignment="1">
      <alignment horizontal="center" vertical="center" wrapText="1"/>
    </xf>
    <xf numFmtId="0" fontId="52" fillId="2" borderId="31" xfId="0" applyFont="1" applyFill="1" applyBorder="1" applyAlignment="1">
      <alignment horizontal="center" vertical="center" wrapText="1"/>
    </xf>
    <xf numFmtId="0" fontId="52" fillId="2" borderId="32" xfId="0" applyFont="1" applyFill="1" applyBorder="1" applyAlignment="1">
      <alignment horizontal="center" vertical="center" wrapText="1"/>
    </xf>
    <xf numFmtId="0" fontId="28" fillId="2" borderId="50" xfId="0" applyFont="1" applyFill="1" applyBorder="1" applyAlignment="1">
      <alignment horizontal="center" vertical="center" wrapText="1"/>
    </xf>
    <xf numFmtId="0" fontId="28" fillId="2" borderId="51" xfId="0" applyFont="1" applyFill="1" applyBorder="1" applyAlignment="1">
      <alignment horizontal="center" vertical="center" wrapText="1"/>
    </xf>
    <xf numFmtId="0" fontId="28" fillId="2" borderId="52" xfId="0" applyFont="1" applyFill="1" applyBorder="1" applyAlignment="1">
      <alignment horizontal="center" vertical="center" wrapText="1"/>
    </xf>
    <xf numFmtId="164" fontId="33" fillId="2" borderId="18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 wrapText="1"/>
    </xf>
    <xf numFmtId="0" fontId="22" fillId="2" borderId="58" xfId="0" applyFont="1" applyFill="1" applyBorder="1" applyAlignment="1">
      <alignment horizontal="center" vertical="justify" wrapText="1"/>
    </xf>
    <xf numFmtId="0" fontId="22" fillId="2" borderId="29" xfId="0" applyFont="1" applyFill="1" applyBorder="1" applyAlignment="1">
      <alignment horizontal="center" vertical="justify" wrapText="1"/>
    </xf>
    <xf numFmtId="0" fontId="27" fillId="2" borderId="4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center" vertical="justify"/>
    </xf>
    <xf numFmtId="0" fontId="22" fillId="2" borderId="35" xfId="0" applyFont="1" applyFill="1" applyBorder="1" applyAlignment="1">
      <alignment horizontal="center" vertical="justify"/>
    </xf>
    <xf numFmtId="49" fontId="22" fillId="2" borderId="37" xfId="0" applyNumberFormat="1" applyFont="1" applyFill="1" applyBorder="1" applyAlignment="1">
      <alignment horizontal="center" vertical="center"/>
    </xf>
    <xf numFmtId="49" fontId="22" fillId="2" borderId="33" xfId="0" applyNumberFormat="1" applyFont="1" applyFill="1" applyBorder="1" applyAlignment="1">
      <alignment horizontal="center" vertical="center"/>
    </xf>
    <xf numFmtId="0" fontId="22" fillId="2" borderId="37" xfId="0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vertical="center" wrapText="1"/>
    </xf>
    <xf numFmtId="0" fontId="27" fillId="2" borderId="5" xfId="0" applyFont="1" applyFill="1" applyBorder="1" applyAlignment="1">
      <alignment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0" fontId="27" fillId="0" borderId="37" xfId="0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43" fillId="0" borderId="35" xfId="0" applyFont="1" applyBorder="1" applyAlignment="1">
      <alignment horizontal="center"/>
    </xf>
    <xf numFmtId="0" fontId="35" fillId="2" borderId="3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/>
    </xf>
    <xf numFmtId="0" fontId="35" fillId="2" borderId="36" xfId="0" applyFont="1" applyFill="1" applyBorder="1" applyAlignment="1">
      <alignment horizontal="center" vertical="center"/>
    </xf>
    <xf numFmtId="0" fontId="35" fillId="2" borderId="30" xfId="0" applyFont="1" applyFill="1" applyBorder="1" applyAlignment="1">
      <alignment horizontal="center" vertical="center"/>
    </xf>
    <xf numFmtId="0" fontId="35" fillId="2" borderId="46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57" fillId="2" borderId="37" xfId="0" applyFont="1" applyFill="1" applyBorder="1" applyAlignment="1">
      <alignment horizontal="center" wrapText="1"/>
    </xf>
    <xf numFmtId="0" fontId="57" fillId="2" borderId="33" xfId="0" applyFont="1" applyFill="1" applyBorder="1" applyAlignment="1">
      <alignment horizontal="center" wrapText="1"/>
    </xf>
    <xf numFmtId="0" fontId="27" fillId="2" borderId="26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164" fontId="33" fillId="2" borderId="15" xfId="0" applyNumberFormat="1" applyFont="1" applyFill="1" applyBorder="1" applyAlignment="1">
      <alignment horizontal="center" vertical="center" wrapText="1"/>
    </xf>
    <xf numFmtId="164" fontId="33" fillId="2" borderId="3" xfId="0" applyNumberFormat="1" applyFont="1" applyFill="1" applyBorder="1" applyAlignment="1">
      <alignment horizontal="center" vertical="center" wrapText="1"/>
    </xf>
    <xf numFmtId="164" fontId="33" fillId="2" borderId="5" xfId="0" applyNumberFormat="1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164" fontId="27" fillId="2" borderId="61" xfId="0" applyNumberFormat="1" applyFont="1" applyFill="1" applyBorder="1" applyAlignment="1">
      <alignment horizontal="center" vertical="center"/>
    </xf>
    <xf numFmtId="164" fontId="27" fillId="2" borderId="62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justify" wrapText="1"/>
    </xf>
    <xf numFmtId="0" fontId="22" fillId="2" borderId="9" xfId="0" applyFont="1" applyFill="1" applyBorder="1" applyAlignment="1">
      <alignment horizontal="center" vertical="justify" wrapText="1"/>
    </xf>
    <xf numFmtId="0" fontId="22" fillId="2" borderId="61" xfId="0" applyFont="1" applyFill="1" applyBorder="1" applyAlignment="1">
      <alignment horizontal="center" vertical="center" wrapText="1"/>
    </xf>
    <xf numFmtId="0" fontId="8" fillId="2" borderId="62" xfId="0" applyFont="1" applyFill="1" applyBorder="1" applyAlignment="1">
      <alignment horizontal="center" vertical="center" wrapText="1"/>
    </xf>
    <xf numFmtId="0" fontId="22" fillId="2" borderId="62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4142</xdr:colOff>
      <xdr:row>9</xdr:row>
      <xdr:rowOff>8283</xdr:rowOff>
    </xdr:from>
    <xdr:to>
      <xdr:col>3</xdr:col>
      <xdr:colOff>6213</xdr:colOff>
      <xdr:row>11</xdr:row>
      <xdr:rowOff>2071</xdr:rowOff>
    </xdr:to>
    <xdr:pic>
      <xdr:nvPicPr>
        <xdr:cNvPr id="1358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0425" y="4327663"/>
          <a:ext cx="2335696" cy="234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190501</xdr:colOff>
      <xdr:row>10</xdr:row>
      <xdr:rowOff>44904</xdr:rowOff>
    </xdr:from>
    <xdr:to>
      <xdr:col>3</xdr:col>
      <xdr:colOff>2228851</xdr:colOff>
      <xdr:row>10</xdr:row>
      <xdr:rowOff>696686</xdr:rowOff>
    </xdr:to>
    <xdr:pic>
      <xdr:nvPicPr>
        <xdr:cNvPr id="1359" name="Рисунок 52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72101" y="15437304"/>
          <a:ext cx="2038350" cy="65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</xdr:row>
      <xdr:rowOff>0</xdr:rowOff>
    </xdr:from>
    <xdr:to>
      <xdr:col>3</xdr:col>
      <xdr:colOff>2238375</xdr:colOff>
      <xdr:row>9</xdr:row>
      <xdr:rowOff>723900</xdr:rowOff>
    </xdr:to>
    <xdr:pic>
      <xdr:nvPicPr>
        <xdr:cNvPr id="1360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00650" y="14535150"/>
          <a:ext cx="2228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12</xdr:row>
      <xdr:rowOff>51708</xdr:rowOff>
    </xdr:from>
    <xdr:to>
      <xdr:col>3</xdr:col>
      <xdr:colOff>2152650</xdr:colOff>
      <xdr:row>12</xdr:row>
      <xdr:rowOff>718458</xdr:rowOff>
    </xdr:to>
    <xdr:pic>
      <xdr:nvPicPr>
        <xdr:cNvPr id="1361" name="Рисунок 57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76850" y="18015858"/>
          <a:ext cx="2057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11</xdr:row>
      <xdr:rowOff>1360</xdr:rowOff>
    </xdr:from>
    <xdr:to>
      <xdr:col>3</xdr:col>
      <xdr:colOff>1905000</xdr:colOff>
      <xdr:row>11</xdr:row>
      <xdr:rowOff>630010</xdr:rowOff>
    </xdr:to>
    <xdr:pic>
      <xdr:nvPicPr>
        <xdr:cNvPr id="1362" name="Рисунок 58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34000" y="16879660"/>
          <a:ext cx="17526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12424</xdr:colOff>
      <xdr:row>11</xdr:row>
      <xdr:rowOff>16565</xdr:rowOff>
    </xdr:from>
    <xdr:to>
      <xdr:col>2</xdr:col>
      <xdr:colOff>2331554</xdr:colOff>
      <xdr:row>13</xdr:row>
      <xdr:rowOff>2071</xdr:rowOff>
    </xdr:to>
    <xdr:pic>
      <xdr:nvPicPr>
        <xdr:cNvPr id="1363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8707" y="6700630"/>
          <a:ext cx="2319130" cy="234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157162</xdr:colOff>
      <xdr:row>17</xdr:row>
      <xdr:rowOff>47625</xdr:rowOff>
    </xdr:from>
    <xdr:to>
      <xdr:col>3</xdr:col>
      <xdr:colOff>2119312</xdr:colOff>
      <xdr:row>17</xdr:row>
      <xdr:rowOff>676275</xdr:rowOff>
    </xdr:to>
    <xdr:pic>
      <xdr:nvPicPr>
        <xdr:cNvPr id="1365" name="Рисунок 60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62600" y="21931313"/>
          <a:ext cx="19621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149678</xdr:colOff>
      <xdr:row>28</xdr:row>
      <xdr:rowOff>57150</xdr:rowOff>
    </xdr:from>
    <xdr:to>
      <xdr:col>3</xdr:col>
      <xdr:colOff>2095499</xdr:colOff>
      <xdr:row>28</xdr:row>
      <xdr:rowOff>742950</xdr:rowOff>
    </xdr:to>
    <xdr:pic>
      <xdr:nvPicPr>
        <xdr:cNvPr id="1367" name="Рисунок 63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31278" y="24060150"/>
          <a:ext cx="1945821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223156</xdr:colOff>
      <xdr:row>34</xdr:row>
      <xdr:rowOff>10886</xdr:rowOff>
    </xdr:from>
    <xdr:to>
      <xdr:col>3</xdr:col>
      <xdr:colOff>1847849</xdr:colOff>
      <xdr:row>34</xdr:row>
      <xdr:rowOff>650421</xdr:rowOff>
    </xdr:to>
    <xdr:pic>
      <xdr:nvPicPr>
        <xdr:cNvPr id="1368" name="Рисунок 64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33356" y="31005236"/>
          <a:ext cx="1624693" cy="639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258535</xdr:colOff>
      <xdr:row>18</xdr:row>
      <xdr:rowOff>38100</xdr:rowOff>
    </xdr:from>
    <xdr:to>
      <xdr:col>3</xdr:col>
      <xdr:colOff>2171700</xdr:colOff>
      <xdr:row>18</xdr:row>
      <xdr:rowOff>609600</xdr:rowOff>
    </xdr:to>
    <xdr:pic>
      <xdr:nvPicPr>
        <xdr:cNvPr id="1369" name="Рисунок 65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0135" y="22993350"/>
          <a:ext cx="191316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266699</xdr:colOff>
      <xdr:row>29</xdr:row>
      <xdr:rowOff>19050</xdr:rowOff>
    </xdr:from>
    <xdr:to>
      <xdr:col>3</xdr:col>
      <xdr:colOff>1981200</xdr:colOff>
      <xdr:row>29</xdr:row>
      <xdr:rowOff>666750</xdr:rowOff>
    </xdr:to>
    <xdr:pic>
      <xdr:nvPicPr>
        <xdr:cNvPr id="1370" name="Рисунок 66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299" y="25165050"/>
          <a:ext cx="1714501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163286</xdr:colOff>
      <xdr:row>35</xdr:row>
      <xdr:rowOff>68037</xdr:rowOff>
    </xdr:from>
    <xdr:to>
      <xdr:col>3</xdr:col>
      <xdr:colOff>1847849</xdr:colOff>
      <xdr:row>35</xdr:row>
      <xdr:rowOff>647700</xdr:rowOff>
    </xdr:to>
    <xdr:pic>
      <xdr:nvPicPr>
        <xdr:cNvPr id="1371" name="Рисунок 68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4886" y="31938687"/>
          <a:ext cx="1684563" cy="579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14288</xdr:colOff>
      <xdr:row>17</xdr:row>
      <xdr:rowOff>8282</xdr:rowOff>
    </xdr:from>
    <xdr:to>
      <xdr:col>3</xdr:col>
      <xdr:colOff>2070</xdr:colOff>
      <xdr:row>18</xdr:row>
      <xdr:rowOff>1018761</xdr:rowOff>
    </xdr:to>
    <xdr:pic>
      <xdr:nvPicPr>
        <xdr:cNvPr id="1373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70571" y="14113565"/>
          <a:ext cx="2321407" cy="2203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12425</xdr:colOff>
      <xdr:row>28</xdr:row>
      <xdr:rowOff>12424</xdr:rowOff>
    </xdr:from>
    <xdr:to>
      <xdr:col>2</xdr:col>
      <xdr:colOff>2327413</xdr:colOff>
      <xdr:row>29</xdr:row>
      <xdr:rowOff>1118152</xdr:rowOff>
    </xdr:to>
    <xdr:pic>
      <xdr:nvPicPr>
        <xdr:cNvPr id="1374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68708" y="24214207"/>
          <a:ext cx="2314988" cy="2248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30</xdr:row>
      <xdr:rowOff>0</xdr:rowOff>
    </xdr:from>
    <xdr:to>
      <xdr:col>3</xdr:col>
      <xdr:colOff>2190750</xdr:colOff>
      <xdr:row>30</xdr:row>
      <xdr:rowOff>762000</xdr:rowOff>
    </xdr:to>
    <xdr:pic>
      <xdr:nvPicPr>
        <xdr:cNvPr id="1375" name="Рисунок 49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57800" y="26155650"/>
          <a:ext cx="21145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31</xdr:row>
      <xdr:rowOff>24492</xdr:rowOff>
    </xdr:from>
    <xdr:to>
      <xdr:col>3</xdr:col>
      <xdr:colOff>1981200</xdr:colOff>
      <xdr:row>31</xdr:row>
      <xdr:rowOff>685800</xdr:rowOff>
    </xdr:to>
    <xdr:pic>
      <xdr:nvPicPr>
        <xdr:cNvPr id="1376" name="Рисунок 51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0" y="27513642"/>
          <a:ext cx="1638300" cy="661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163284</xdr:colOff>
      <xdr:row>32</xdr:row>
      <xdr:rowOff>0</xdr:rowOff>
    </xdr:from>
    <xdr:to>
      <xdr:col>3</xdr:col>
      <xdr:colOff>1904999</xdr:colOff>
      <xdr:row>32</xdr:row>
      <xdr:rowOff>625929</xdr:rowOff>
    </xdr:to>
    <xdr:pic>
      <xdr:nvPicPr>
        <xdr:cNvPr id="1377" name="Рисунок 54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44884" y="28765500"/>
          <a:ext cx="1741715" cy="625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193222</xdr:colOff>
      <xdr:row>32</xdr:row>
      <xdr:rowOff>1001486</xdr:rowOff>
    </xdr:from>
    <xdr:to>
      <xdr:col>3</xdr:col>
      <xdr:colOff>1744436</xdr:colOff>
      <xdr:row>33</xdr:row>
      <xdr:rowOff>620486</xdr:rowOff>
    </xdr:to>
    <xdr:pic>
      <xdr:nvPicPr>
        <xdr:cNvPr id="1378" name="Рисунок 56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74822" y="29766986"/>
          <a:ext cx="15512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379639</xdr:colOff>
      <xdr:row>36</xdr:row>
      <xdr:rowOff>0</xdr:rowOff>
    </xdr:from>
    <xdr:to>
      <xdr:col>3</xdr:col>
      <xdr:colOff>1924050</xdr:colOff>
      <xdr:row>36</xdr:row>
      <xdr:rowOff>619125</xdr:rowOff>
    </xdr:to>
    <xdr:pic>
      <xdr:nvPicPr>
        <xdr:cNvPr id="1379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61239" y="33127950"/>
          <a:ext cx="154441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37</xdr:row>
      <xdr:rowOff>38100</xdr:rowOff>
    </xdr:from>
    <xdr:to>
      <xdr:col>3</xdr:col>
      <xdr:colOff>1962149</xdr:colOff>
      <xdr:row>37</xdr:row>
      <xdr:rowOff>704850</xdr:rowOff>
    </xdr:to>
    <xdr:pic>
      <xdr:nvPicPr>
        <xdr:cNvPr id="1380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5450" y="34366200"/>
          <a:ext cx="163829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</xdr:colOff>
      <xdr:row>30</xdr:row>
      <xdr:rowOff>16566</xdr:rowOff>
    </xdr:from>
    <xdr:to>
      <xdr:col>3</xdr:col>
      <xdr:colOff>2070</xdr:colOff>
      <xdr:row>31</xdr:row>
      <xdr:rowOff>1258957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65807" y="26496066"/>
          <a:ext cx="2326171" cy="2443369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12424</xdr:colOff>
      <xdr:row>32</xdr:row>
      <xdr:rowOff>20707</xdr:rowOff>
    </xdr:from>
    <xdr:to>
      <xdr:col>2</xdr:col>
      <xdr:colOff>2331554</xdr:colOff>
      <xdr:row>34</xdr:row>
      <xdr:rowOff>0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68707" y="28968424"/>
          <a:ext cx="2319130" cy="2058228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</xdr:colOff>
      <xdr:row>34</xdr:row>
      <xdr:rowOff>16565</xdr:rowOff>
    </xdr:from>
    <xdr:to>
      <xdr:col>2</xdr:col>
      <xdr:colOff>2331554</xdr:colOff>
      <xdr:row>35</xdr:row>
      <xdr:rowOff>1383196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65808" y="31043217"/>
          <a:ext cx="2322029" cy="239367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</xdr:colOff>
      <xdr:row>36</xdr:row>
      <xdr:rowOff>12423</xdr:rowOff>
    </xdr:from>
    <xdr:to>
      <xdr:col>3</xdr:col>
      <xdr:colOff>6212</xdr:colOff>
      <xdr:row>37</xdr:row>
      <xdr:rowOff>1225827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5808" y="33465880"/>
          <a:ext cx="2330312" cy="2232163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361950</xdr:colOff>
      <xdr:row>42</xdr:row>
      <xdr:rowOff>76200</xdr:rowOff>
    </xdr:from>
    <xdr:to>
      <xdr:col>3</xdr:col>
      <xdr:colOff>2005693</xdr:colOff>
      <xdr:row>42</xdr:row>
      <xdr:rowOff>658586</xdr:rowOff>
    </xdr:to>
    <xdr:pic>
      <xdr:nvPicPr>
        <xdr:cNvPr id="1387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43550" y="35871150"/>
          <a:ext cx="1643743" cy="5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351064</xdr:colOff>
      <xdr:row>43</xdr:row>
      <xdr:rowOff>23133</xdr:rowOff>
    </xdr:from>
    <xdr:to>
      <xdr:col>3</xdr:col>
      <xdr:colOff>1943099</xdr:colOff>
      <xdr:row>43</xdr:row>
      <xdr:rowOff>666750</xdr:rowOff>
    </xdr:to>
    <xdr:pic>
      <xdr:nvPicPr>
        <xdr:cNvPr id="1388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32664" y="36846783"/>
          <a:ext cx="1592035" cy="64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8283</xdr:colOff>
      <xdr:row>42</xdr:row>
      <xdr:rowOff>14965</xdr:rowOff>
    </xdr:from>
    <xdr:to>
      <xdr:col>2</xdr:col>
      <xdr:colOff>2331555</xdr:colOff>
      <xdr:row>43</xdr:row>
      <xdr:rowOff>1350066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64566" y="36151987"/>
          <a:ext cx="2323272" cy="2527796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8282</xdr:colOff>
      <xdr:row>44</xdr:row>
      <xdr:rowOff>9525</xdr:rowOff>
    </xdr:from>
    <xdr:to>
      <xdr:col>3</xdr:col>
      <xdr:colOff>6212</xdr:colOff>
      <xdr:row>45</xdr:row>
      <xdr:rowOff>844827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64565" y="38701732"/>
          <a:ext cx="2331555" cy="143579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312963</xdr:colOff>
      <xdr:row>44</xdr:row>
      <xdr:rowOff>81642</xdr:rowOff>
    </xdr:from>
    <xdr:to>
      <xdr:col>3</xdr:col>
      <xdr:colOff>1918606</xdr:colOff>
      <xdr:row>45</xdr:row>
      <xdr:rowOff>571503</xdr:rowOff>
    </xdr:to>
    <xdr:pic>
      <xdr:nvPicPr>
        <xdr:cNvPr id="1391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4563" y="38181642"/>
          <a:ext cx="1605643" cy="1099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91168</xdr:colOff>
      <xdr:row>46</xdr:row>
      <xdr:rowOff>68035</xdr:rowOff>
    </xdr:from>
    <xdr:to>
      <xdr:col>3</xdr:col>
      <xdr:colOff>2057400</xdr:colOff>
      <xdr:row>46</xdr:row>
      <xdr:rowOff>721179</xdr:rowOff>
    </xdr:to>
    <xdr:pic>
      <xdr:nvPicPr>
        <xdr:cNvPr id="1394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72768" y="39406285"/>
          <a:ext cx="1966232" cy="653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40820</xdr:colOff>
      <xdr:row>47</xdr:row>
      <xdr:rowOff>0</xdr:rowOff>
    </xdr:from>
    <xdr:to>
      <xdr:col>3</xdr:col>
      <xdr:colOff>2152650</xdr:colOff>
      <xdr:row>47</xdr:row>
      <xdr:rowOff>666750</xdr:rowOff>
    </xdr:to>
    <xdr:pic>
      <xdr:nvPicPr>
        <xdr:cNvPr id="1395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22420" y="40709850"/>
          <a:ext cx="21118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63954</xdr:colOff>
      <xdr:row>48</xdr:row>
      <xdr:rowOff>23132</xdr:rowOff>
    </xdr:from>
    <xdr:to>
      <xdr:col>3</xdr:col>
      <xdr:colOff>2076450</xdr:colOff>
      <xdr:row>48</xdr:row>
      <xdr:rowOff>621846</xdr:rowOff>
    </xdr:to>
    <xdr:pic>
      <xdr:nvPicPr>
        <xdr:cNvPr id="1396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45554" y="41895032"/>
          <a:ext cx="2012496" cy="598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49</xdr:row>
      <xdr:rowOff>78921</xdr:rowOff>
    </xdr:from>
    <xdr:to>
      <xdr:col>3</xdr:col>
      <xdr:colOff>1962150</xdr:colOff>
      <xdr:row>49</xdr:row>
      <xdr:rowOff>677636</xdr:rowOff>
    </xdr:to>
    <xdr:pic>
      <xdr:nvPicPr>
        <xdr:cNvPr id="1397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10200" y="43246221"/>
          <a:ext cx="1714500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8282</xdr:colOff>
      <xdr:row>48</xdr:row>
      <xdr:rowOff>20706</xdr:rowOff>
    </xdr:from>
    <xdr:to>
      <xdr:col>3</xdr:col>
      <xdr:colOff>6212</xdr:colOff>
      <xdr:row>49</xdr:row>
      <xdr:rowOff>1337643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64565" y="42866641"/>
          <a:ext cx="2331555" cy="2534479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16566</xdr:colOff>
      <xdr:row>50</xdr:row>
      <xdr:rowOff>0</xdr:rowOff>
    </xdr:from>
    <xdr:to>
      <xdr:col>3</xdr:col>
      <xdr:colOff>2070</xdr:colOff>
      <xdr:row>51</xdr:row>
      <xdr:rowOff>1395620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72849" y="45417685"/>
          <a:ext cx="2319129" cy="250963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357187</xdr:colOff>
      <xdr:row>50</xdr:row>
      <xdr:rowOff>104774</xdr:rowOff>
    </xdr:from>
    <xdr:to>
      <xdr:col>3</xdr:col>
      <xdr:colOff>2185987</xdr:colOff>
      <xdr:row>50</xdr:row>
      <xdr:rowOff>721178</xdr:rowOff>
    </xdr:to>
    <xdr:pic>
      <xdr:nvPicPr>
        <xdr:cNvPr id="1400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62625" y="47348774"/>
          <a:ext cx="1828800" cy="616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51</xdr:row>
      <xdr:rowOff>54427</xdr:rowOff>
    </xdr:from>
    <xdr:to>
      <xdr:col>3</xdr:col>
      <xdr:colOff>1962150</xdr:colOff>
      <xdr:row>51</xdr:row>
      <xdr:rowOff>612320</xdr:rowOff>
    </xdr:to>
    <xdr:pic>
      <xdr:nvPicPr>
        <xdr:cNvPr id="1401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53050" y="45412477"/>
          <a:ext cx="1790700" cy="557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273504</xdr:colOff>
      <xdr:row>54</xdr:row>
      <xdr:rowOff>48985</xdr:rowOff>
    </xdr:from>
    <xdr:to>
      <xdr:col>3</xdr:col>
      <xdr:colOff>2019300</xdr:colOff>
      <xdr:row>55</xdr:row>
      <xdr:rowOff>590552</xdr:rowOff>
    </xdr:to>
    <xdr:pic>
      <xdr:nvPicPr>
        <xdr:cNvPr id="1403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55104" y="46664335"/>
          <a:ext cx="1745796" cy="1151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13606</xdr:colOff>
      <xdr:row>68</xdr:row>
      <xdr:rowOff>16565</xdr:rowOff>
    </xdr:from>
    <xdr:to>
      <xdr:col>3</xdr:col>
      <xdr:colOff>2070</xdr:colOff>
      <xdr:row>69</xdr:row>
      <xdr:rowOff>1321076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69889" y="61560489"/>
          <a:ext cx="2322089" cy="259245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352425</xdr:colOff>
      <xdr:row>68</xdr:row>
      <xdr:rowOff>91168</xdr:rowOff>
    </xdr:from>
    <xdr:to>
      <xdr:col>3</xdr:col>
      <xdr:colOff>1934936</xdr:colOff>
      <xdr:row>68</xdr:row>
      <xdr:rowOff>857250</xdr:rowOff>
    </xdr:to>
    <xdr:pic>
      <xdr:nvPicPr>
        <xdr:cNvPr id="1406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14975" y="60422518"/>
          <a:ext cx="1582511" cy="766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364670</xdr:colOff>
      <xdr:row>69</xdr:row>
      <xdr:rowOff>89806</xdr:rowOff>
    </xdr:from>
    <xdr:to>
      <xdr:col>3</xdr:col>
      <xdr:colOff>1875063</xdr:colOff>
      <xdr:row>69</xdr:row>
      <xdr:rowOff>865413</xdr:rowOff>
    </xdr:to>
    <xdr:pic>
      <xdr:nvPicPr>
        <xdr:cNvPr id="1407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7220" y="61316506"/>
          <a:ext cx="1510393" cy="775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327932</xdr:colOff>
      <xdr:row>70</xdr:row>
      <xdr:rowOff>110218</xdr:rowOff>
    </xdr:from>
    <xdr:to>
      <xdr:col>3</xdr:col>
      <xdr:colOff>1964872</xdr:colOff>
      <xdr:row>70</xdr:row>
      <xdr:rowOff>794657</xdr:rowOff>
    </xdr:to>
    <xdr:pic>
      <xdr:nvPicPr>
        <xdr:cNvPr id="1409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0482" y="62384668"/>
          <a:ext cx="163694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375558</xdr:colOff>
      <xdr:row>71</xdr:row>
      <xdr:rowOff>54428</xdr:rowOff>
    </xdr:from>
    <xdr:to>
      <xdr:col>3</xdr:col>
      <xdr:colOff>1967594</xdr:colOff>
      <xdr:row>71</xdr:row>
      <xdr:rowOff>693965</xdr:rowOff>
    </xdr:to>
    <xdr:pic>
      <xdr:nvPicPr>
        <xdr:cNvPr id="1410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38108" y="63148028"/>
          <a:ext cx="1592036" cy="639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</xdr:colOff>
      <xdr:row>72</xdr:row>
      <xdr:rowOff>9524</xdr:rowOff>
    </xdr:from>
    <xdr:to>
      <xdr:col>3</xdr:col>
      <xdr:colOff>6212</xdr:colOff>
      <xdr:row>75</xdr:row>
      <xdr:rowOff>0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65807" y="66448470"/>
          <a:ext cx="2330313" cy="202799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302079</xdr:colOff>
      <xdr:row>72</xdr:row>
      <xdr:rowOff>38101</xdr:rowOff>
    </xdr:from>
    <xdr:to>
      <xdr:col>3</xdr:col>
      <xdr:colOff>1907721</xdr:colOff>
      <xdr:row>73</xdr:row>
      <xdr:rowOff>152399</xdr:rowOff>
    </xdr:to>
    <xdr:pic>
      <xdr:nvPicPr>
        <xdr:cNvPr id="1412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2279" y="67036951"/>
          <a:ext cx="160564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340179</xdr:colOff>
      <xdr:row>74</xdr:row>
      <xdr:rowOff>87084</xdr:rowOff>
    </xdr:from>
    <xdr:to>
      <xdr:col>3</xdr:col>
      <xdr:colOff>1986643</xdr:colOff>
      <xdr:row>74</xdr:row>
      <xdr:rowOff>685799</xdr:rowOff>
    </xdr:to>
    <xdr:pic>
      <xdr:nvPicPr>
        <xdr:cNvPr id="1413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0379" y="68095584"/>
          <a:ext cx="1646464" cy="598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346981</xdr:colOff>
      <xdr:row>74</xdr:row>
      <xdr:rowOff>1031422</xdr:rowOff>
    </xdr:from>
    <xdr:to>
      <xdr:col>3</xdr:col>
      <xdr:colOff>1970314</xdr:colOff>
      <xdr:row>75</xdr:row>
      <xdr:rowOff>563336</xdr:rowOff>
    </xdr:to>
    <xdr:pic>
      <xdr:nvPicPr>
        <xdr:cNvPr id="1414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09531" y="66830122"/>
          <a:ext cx="1623333" cy="598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473528</xdr:colOff>
      <xdr:row>76</xdr:row>
      <xdr:rowOff>127908</xdr:rowOff>
    </xdr:from>
    <xdr:to>
      <xdr:col>3</xdr:col>
      <xdr:colOff>1875063</xdr:colOff>
      <xdr:row>76</xdr:row>
      <xdr:rowOff>726622</xdr:rowOff>
    </xdr:to>
    <xdr:pic>
      <xdr:nvPicPr>
        <xdr:cNvPr id="1415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36078" y="66193308"/>
          <a:ext cx="1401535" cy="598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12423</xdr:colOff>
      <xdr:row>75</xdr:row>
      <xdr:rowOff>12424</xdr:rowOff>
    </xdr:from>
    <xdr:to>
      <xdr:col>3</xdr:col>
      <xdr:colOff>6211</xdr:colOff>
      <xdr:row>76</xdr:row>
      <xdr:rowOff>1085852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68706" y="68497174"/>
          <a:ext cx="2327413" cy="214188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311604</xdr:colOff>
      <xdr:row>77</xdr:row>
      <xdr:rowOff>159204</xdr:rowOff>
    </xdr:from>
    <xdr:to>
      <xdr:col>3</xdr:col>
      <xdr:colOff>1948543</xdr:colOff>
      <xdr:row>77</xdr:row>
      <xdr:rowOff>870857</xdr:rowOff>
    </xdr:to>
    <xdr:pic>
      <xdr:nvPicPr>
        <xdr:cNvPr id="1418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74154" y="67043754"/>
          <a:ext cx="1636939" cy="711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400049</xdr:colOff>
      <xdr:row>78</xdr:row>
      <xdr:rowOff>62593</xdr:rowOff>
    </xdr:from>
    <xdr:to>
      <xdr:col>3</xdr:col>
      <xdr:colOff>1978478</xdr:colOff>
      <xdr:row>78</xdr:row>
      <xdr:rowOff>661312</xdr:rowOff>
    </xdr:to>
    <xdr:pic>
      <xdr:nvPicPr>
        <xdr:cNvPr id="1419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62599" y="67804393"/>
          <a:ext cx="1578429" cy="598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8282</xdr:colOff>
      <xdr:row>77</xdr:row>
      <xdr:rowOff>13604</xdr:rowOff>
    </xdr:from>
    <xdr:to>
      <xdr:col>3</xdr:col>
      <xdr:colOff>6212</xdr:colOff>
      <xdr:row>78</xdr:row>
      <xdr:rowOff>1031185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64565" y="70664256"/>
          <a:ext cx="2331555" cy="2322092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79</xdr:row>
      <xdr:rowOff>61232</xdr:rowOff>
    </xdr:from>
    <xdr:to>
      <xdr:col>3</xdr:col>
      <xdr:colOff>1903717</xdr:colOff>
      <xdr:row>79</xdr:row>
      <xdr:rowOff>666750</xdr:rowOff>
    </xdr:to>
    <xdr:pic>
      <xdr:nvPicPr>
        <xdr:cNvPr id="1423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73670432"/>
          <a:ext cx="1598917" cy="60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80</xdr:row>
      <xdr:rowOff>78921</xdr:rowOff>
    </xdr:from>
    <xdr:to>
      <xdr:col>3</xdr:col>
      <xdr:colOff>1828800</xdr:colOff>
      <xdr:row>80</xdr:row>
      <xdr:rowOff>647700</xdr:rowOff>
    </xdr:to>
    <xdr:pic>
      <xdr:nvPicPr>
        <xdr:cNvPr id="1424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75097821"/>
          <a:ext cx="1504950" cy="568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142874</xdr:colOff>
      <xdr:row>81</xdr:row>
      <xdr:rowOff>0</xdr:rowOff>
    </xdr:from>
    <xdr:to>
      <xdr:col>3</xdr:col>
      <xdr:colOff>2038349</xdr:colOff>
      <xdr:row>81</xdr:row>
      <xdr:rowOff>742950</xdr:rowOff>
    </xdr:to>
    <xdr:pic>
      <xdr:nvPicPr>
        <xdr:cNvPr id="1426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05424" y="73894950"/>
          <a:ext cx="1895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13607</xdr:colOff>
      <xdr:row>81</xdr:row>
      <xdr:rowOff>12424</xdr:rowOff>
    </xdr:from>
    <xdr:to>
      <xdr:col>3</xdr:col>
      <xdr:colOff>6211</xdr:colOff>
      <xdr:row>82</xdr:row>
      <xdr:rowOff>1093304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69890" y="76158587"/>
          <a:ext cx="2326229" cy="214933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334736</xdr:colOff>
      <xdr:row>81</xdr:row>
      <xdr:rowOff>1042307</xdr:rowOff>
    </xdr:from>
    <xdr:to>
      <xdr:col>3</xdr:col>
      <xdr:colOff>1913164</xdr:colOff>
      <xdr:row>82</xdr:row>
      <xdr:rowOff>683080</xdr:rowOff>
    </xdr:to>
    <xdr:pic>
      <xdr:nvPicPr>
        <xdr:cNvPr id="1433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7286" y="74937257"/>
          <a:ext cx="1578428" cy="707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12424</xdr:colOff>
      <xdr:row>83</xdr:row>
      <xdr:rowOff>12424</xdr:rowOff>
    </xdr:from>
    <xdr:to>
      <xdr:col>3</xdr:col>
      <xdr:colOff>6212</xdr:colOff>
      <xdr:row>84</xdr:row>
      <xdr:rowOff>1060174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68707" y="78332772"/>
          <a:ext cx="2327413" cy="2211456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163286</xdr:colOff>
      <xdr:row>83</xdr:row>
      <xdr:rowOff>80282</xdr:rowOff>
    </xdr:from>
    <xdr:to>
      <xdr:col>3</xdr:col>
      <xdr:colOff>1962150</xdr:colOff>
      <xdr:row>83</xdr:row>
      <xdr:rowOff>689882</xdr:rowOff>
    </xdr:to>
    <xdr:pic>
      <xdr:nvPicPr>
        <xdr:cNvPr id="1435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25836" y="76146932"/>
          <a:ext cx="1798864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288470</xdr:colOff>
      <xdr:row>84</xdr:row>
      <xdr:rowOff>27214</xdr:rowOff>
    </xdr:from>
    <xdr:to>
      <xdr:col>3</xdr:col>
      <xdr:colOff>1962150</xdr:colOff>
      <xdr:row>84</xdr:row>
      <xdr:rowOff>628650</xdr:rowOff>
    </xdr:to>
    <xdr:pic>
      <xdr:nvPicPr>
        <xdr:cNvPr id="1436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51020" y="77255914"/>
          <a:ext cx="1673680" cy="601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12425</xdr:colOff>
      <xdr:row>70</xdr:row>
      <xdr:rowOff>9524</xdr:rowOff>
    </xdr:from>
    <xdr:to>
      <xdr:col>3</xdr:col>
      <xdr:colOff>2070</xdr:colOff>
      <xdr:row>72</xdr:row>
      <xdr:rowOff>2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68708" y="64183176"/>
          <a:ext cx="2323270" cy="2255772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12425</xdr:colOff>
      <xdr:row>79</xdr:row>
      <xdr:rowOff>9525</xdr:rowOff>
    </xdr:from>
    <xdr:to>
      <xdr:col>3</xdr:col>
      <xdr:colOff>6212</xdr:colOff>
      <xdr:row>80</xdr:row>
      <xdr:rowOff>1722782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68708" y="73012438"/>
          <a:ext cx="2327412" cy="3121301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16565</xdr:colOff>
      <xdr:row>46</xdr:row>
      <xdr:rowOff>4141</xdr:rowOff>
    </xdr:from>
    <xdr:to>
      <xdr:col>3</xdr:col>
      <xdr:colOff>0</xdr:colOff>
      <xdr:row>47</xdr:row>
      <xdr:rowOff>1321074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72848" y="40154087"/>
          <a:ext cx="2327413" cy="2679423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171450</xdr:colOff>
      <xdr:row>56</xdr:row>
      <xdr:rowOff>108856</xdr:rowOff>
    </xdr:from>
    <xdr:to>
      <xdr:col>3</xdr:col>
      <xdr:colOff>2152650</xdr:colOff>
      <xdr:row>57</xdr:row>
      <xdr:rowOff>590548</xdr:rowOff>
    </xdr:to>
    <xdr:pic>
      <xdr:nvPicPr>
        <xdr:cNvPr id="1461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53050" y="48629206"/>
          <a:ext cx="1981200" cy="1091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58</xdr:row>
      <xdr:rowOff>80282</xdr:rowOff>
    </xdr:from>
    <xdr:to>
      <xdr:col>3</xdr:col>
      <xdr:colOff>2152650</xdr:colOff>
      <xdr:row>59</xdr:row>
      <xdr:rowOff>800102</xdr:rowOff>
    </xdr:to>
    <xdr:pic>
      <xdr:nvPicPr>
        <xdr:cNvPr id="1462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10200" y="50257982"/>
          <a:ext cx="1924050" cy="1329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314324</xdr:colOff>
      <xdr:row>62</xdr:row>
      <xdr:rowOff>55789</xdr:rowOff>
    </xdr:from>
    <xdr:to>
      <xdr:col>3</xdr:col>
      <xdr:colOff>1962150</xdr:colOff>
      <xdr:row>62</xdr:row>
      <xdr:rowOff>664030</xdr:rowOff>
    </xdr:to>
    <xdr:pic>
      <xdr:nvPicPr>
        <xdr:cNvPr id="1463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5924" y="54481639"/>
          <a:ext cx="1647826" cy="608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428624</xdr:colOff>
      <xdr:row>63</xdr:row>
      <xdr:rowOff>68035</xdr:rowOff>
    </xdr:from>
    <xdr:to>
      <xdr:col>3</xdr:col>
      <xdr:colOff>1771649</xdr:colOff>
      <xdr:row>63</xdr:row>
      <xdr:rowOff>721179</xdr:rowOff>
    </xdr:to>
    <xdr:pic>
      <xdr:nvPicPr>
        <xdr:cNvPr id="1464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91174" y="55732135"/>
          <a:ext cx="1343025" cy="653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12424</xdr:colOff>
      <xdr:row>58</xdr:row>
      <xdr:rowOff>12424</xdr:rowOff>
    </xdr:from>
    <xdr:to>
      <xdr:col>3</xdr:col>
      <xdr:colOff>2071</xdr:colOff>
      <xdr:row>59</xdr:row>
      <xdr:rowOff>1229967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8707" y="51248641"/>
          <a:ext cx="2323272" cy="1818033"/>
        </a:xfrm>
        <a:prstGeom prst="rect">
          <a:avLst/>
        </a:prstGeom>
      </xdr:spPr>
    </xdr:pic>
    <xdr:clientData/>
  </xdr:twoCellAnchor>
  <xdr:twoCellAnchor editAs="oneCell">
    <xdr:from>
      <xdr:col>2</xdr:col>
      <xdr:colOff>12424</xdr:colOff>
      <xdr:row>56</xdr:row>
      <xdr:rowOff>13606</xdr:rowOff>
    </xdr:from>
    <xdr:to>
      <xdr:col>3</xdr:col>
      <xdr:colOff>1</xdr:colOff>
      <xdr:row>57</xdr:row>
      <xdr:rowOff>1022902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68707" y="49609867"/>
          <a:ext cx="2331555" cy="1609785"/>
        </a:xfrm>
        <a:prstGeom prst="rect">
          <a:avLst/>
        </a:prstGeom>
      </xdr:spPr>
    </xdr:pic>
    <xdr:clientData/>
  </xdr:twoCellAnchor>
  <xdr:oneCellAnchor>
    <xdr:from>
      <xdr:col>3</xdr:col>
      <xdr:colOff>372836</xdr:colOff>
      <xdr:row>89</xdr:row>
      <xdr:rowOff>89807</xdr:rowOff>
    </xdr:from>
    <xdr:ext cx="1592036" cy="1496786"/>
    <xdr:pic>
      <xdr:nvPicPr>
        <xdr:cNvPr id="378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35386" y="80995157"/>
          <a:ext cx="1592036" cy="149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8282</xdr:colOff>
      <xdr:row>89</xdr:row>
      <xdr:rowOff>8281</xdr:rowOff>
    </xdr:from>
    <xdr:ext cx="2327413" cy="1975403"/>
    <xdr:pic>
      <xdr:nvPicPr>
        <xdr:cNvPr id="37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64565" y="83579803"/>
          <a:ext cx="2327413" cy="1975403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2</xdr:col>
      <xdr:colOff>12424</xdr:colOff>
      <xdr:row>91</xdr:row>
      <xdr:rowOff>16565</xdr:rowOff>
    </xdr:from>
    <xdr:ext cx="2323271" cy="2691848"/>
    <xdr:pic>
      <xdr:nvPicPr>
        <xdr:cNvPr id="380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068707" y="85580054"/>
          <a:ext cx="2323271" cy="2691848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3</xdr:col>
      <xdr:colOff>285751</xdr:colOff>
      <xdr:row>92</xdr:row>
      <xdr:rowOff>95250</xdr:rowOff>
    </xdr:from>
    <xdr:ext cx="1551214" cy="666750"/>
    <xdr:pic>
      <xdr:nvPicPr>
        <xdr:cNvPr id="381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95951" y="87496650"/>
          <a:ext cx="15512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666751</xdr:colOff>
      <xdr:row>90</xdr:row>
      <xdr:rowOff>1031422</xdr:rowOff>
    </xdr:from>
    <xdr:ext cx="800100" cy="892628"/>
    <xdr:pic>
      <xdr:nvPicPr>
        <xdr:cNvPr id="382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76951" y="86146822"/>
          <a:ext cx="800100" cy="892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8283</xdr:colOff>
      <xdr:row>87</xdr:row>
      <xdr:rowOff>13609</xdr:rowOff>
    </xdr:from>
    <xdr:ext cx="2331554" cy="2541576"/>
    <xdr:pic>
      <xdr:nvPicPr>
        <xdr:cNvPr id="383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64566" y="81013381"/>
          <a:ext cx="2331554" cy="2541576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3</xdr:col>
      <xdr:colOff>326570</xdr:colOff>
      <xdr:row>86</xdr:row>
      <xdr:rowOff>269421</xdr:rowOff>
    </xdr:from>
    <xdr:ext cx="1616529" cy="762002"/>
    <xdr:pic>
      <xdr:nvPicPr>
        <xdr:cNvPr id="384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89120" y="78736371"/>
          <a:ext cx="1616529" cy="762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363310</xdr:colOff>
      <xdr:row>88</xdr:row>
      <xdr:rowOff>27213</xdr:rowOff>
    </xdr:from>
    <xdr:ext cx="1655990" cy="625929"/>
    <xdr:pic>
      <xdr:nvPicPr>
        <xdr:cNvPr id="385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5860" y="79865763"/>
          <a:ext cx="1655990" cy="625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78240</xdr:colOff>
      <xdr:row>98</xdr:row>
      <xdr:rowOff>156480</xdr:rowOff>
    </xdr:from>
    <xdr:to>
      <xdr:col>2</xdr:col>
      <xdr:colOff>2266949</xdr:colOff>
      <xdr:row>98</xdr:row>
      <xdr:rowOff>1943100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97640" y="87748380"/>
          <a:ext cx="2188709" cy="178662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99</xdr:row>
      <xdr:rowOff>112257</xdr:rowOff>
    </xdr:from>
    <xdr:to>
      <xdr:col>2</xdr:col>
      <xdr:colOff>2228851</xdr:colOff>
      <xdr:row>99</xdr:row>
      <xdr:rowOff>2019300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1" y="89685357"/>
          <a:ext cx="2228850" cy="1907043"/>
        </a:xfrm>
        <a:prstGeom prst="rect">
          <a:avLst/>
        </a:prstGeom>
      </xdr:spPr>
    </xdr:pic>
    <xdr:clientData/>
  </xdr:twoCellAnchor>
  <xdr:twoCellAnchor editAs="oneCell">
    <xdr:from>
      <xdr:col>2</xdr:col>
      <xdr:colOff>236380</xdr:colOff>
      <xdr:row>102</xdr:row>
      <xdr:rowOff>119062</xdr:rowOff>
    </xdr:from>
    <xdr:to>
      <xdr:col>2</xdr:col>
      <xdr:colOff>2095500</xdr:colOff>
      <xdr:row>103</xdr:row>
      <xdr:rowOff>833438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355818" y="55911750"/>
          <a:ext cx="185912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176896</xdr:colOff>
      <xdr:row>104</xdr:row>
      <xdr:rowOff>95250</xdr:rowOff>
    </xdr:from>
    <xdr:to>
      <xdr:col>2</xdr:col>
      <xdr:colOff>2024064</xdr:colOff>
      <xdr:row>105</xdr:row>
      <xdr:rowOff>785813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96334" y="57578625"/>
          <a:ext cx="1847168" cy="1500188"/>
        </a:xfrm>
        <a:prstGeom prst="rect">
          <a:avLst/>
        </a:prstGeom>
      </xdr:spPr>
    </xdr:pic>
    <xdr:clientData/>
  </xdr:twoCellAnchor>
  <xdr:twoCellAnchor editAs="oneCell">
    <xdr:from>
      <xdr:col>2</xdr:col>
      <xdr:colOff>88447</xdr:colOff>
      <xdr:row>106</xdr:row>
      <xdr:rowOff>71438</xdr:rowOff>
    </xdr:from>
    <xdr:to>
      <xdr:col>2</xdr:col>
      <xdr:colOff>2324100</xdr:colOff>
      <xdr:row>107</xdr:row>
      <xdr:rowOff>1162048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907847" y="96750188"/>
          <a:ext cx="2235653" cy="192881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108</xdr:row>
      <xdr:rowOff>142876</xdr:rowOff>
    </xdr:from>
    <xdr:to>
      <xdr:col>2</xdr:col>
      <xdr:colOff>2324099</xdr:colOff>
      <xdr:row>109</xdr:row>
      <xdr:rowOff>714377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57500" y="98993326"/>
          <a:ext cx="2285999" cy="1390651"/>
        </a:xfrm>
        <a:prstGeom prst="rect">
          <a:avLst/>
        </a:prstGeom>
      </xdr:spPr>
    </xdr:pic>
    <xdr:clientData/>
  </xdr:twoCellAnchor>
  <xdr:twoCellAnchor editAs="oneCell">
    <xdr:from>
      <xdr:col>2</xdr:col>
      <xdr:colOff>37420</xdr:colOff>
      <xdr:row>110</xdr:row>
      <xdr:rowOff>146277</xdr:rowOff>
    </xdr:from>
    <xdr:to>
      <xdr:col>2</xdr:col>
      <xdr:colOff>2324100</xdr:colOff>
      <xdr:row>111</xdr:row>
      <xdr:rowOff>738187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56820" y="100730277"/>
          <a:ext cx="2286680" cy="141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112</xdr:row>
      <xdr:rowOff>95250</xdr:rowOff>
    </xdr:from>
    <xdr:to>
      <xdr:col>2</xdr:col>
      <xdr:colOff>2209800</xdr:colOff>
      <xdr:row>113</xdr:row>
      <xdr:rowOff>809624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62276" y="102412800"/>
          <a:ext cx="2066924" cy="1533524"/>
        </a:xfrm>
        <a:prstGeom prst="rect">
          <a:avLst/>
        </a:prstGeom>
      </xdr:spPr>
    </xdr:pic>
    <xdr:clientData/>
  </xdr:twoCellAnchor>
  <xdr:twoCellAnchor editAs="oneCell">
    <xdr:from>
      <xdr:col>2</xdr:col>
      <xdr:colOff>20412</xdr:colOff>
      <xdr:row>114</xdr:row>
      <xdr:rowOff>71439</xdr:rowOff>
    </xdr:from>
    <xdr:to>
      <xdr:col>2</xdr:col>
      <xdr:colOff>2286000</xdr:colOff>
      <xdr:row>115</xdr:row>
      <xdr:rowOff>1066800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39812" y="104122539"/>
          <a:ext cx="2265588" cy="1814511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122466</xdr:colOff>
      <xdr:row>116</xdr:row>
      <xdr:rowOff>71437</xdr:rowOff>
    </xdr:from>
    <xdr:to>
      <xdr:col>2</xdr:col>
      <xdr:colOff>2195466</xdr:colOff>
      <xdr:row>117</xdr:row>
      <xdr:rowOff>809625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241904" y="67794187"/>
          <a:ext cx="2073000" cy="1547813"/>
        </a:xfrm>
        <a:prstGeom prst="rect">
          <a:avLst/>
        </a:prstGeom>
      </xdr:spPr>
    </xdr:pic>
    <xdr:clientData/>
  </xdr:twoCellAnchor>
  <xdr:twoCellAnchor editAs="oneCell">
    <xdr:from>
      <xdr:col>2</xdr:col>
      <xdr:colOff>78242</xdr:colOff>
      <xdr:row>118</xdr:row>
      <xdr:rowOff>146469</xdr:rowOff>
    </xdr:from>
    <xdr:to>
      <xdr:col>2</xdr:col>
      <xdr:colOff>2146527</xdr:colOff>
      <xdr:row>119</xdr:row>
      <xdr:rowOff>971550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97642" y="108045669"/>
          <a:ext cx="2068285" cy="164423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97</xdr:row>
      <xdr:rowOff>146956</xdr:rowOff>
    </xdr:from>
    <xdr:to>
      <xdr:col>3</xdr:col>
      <xdr:colOff>2171701</xdr:colOff>
      <xdr:row>98</xdr:row>
      <xdr:rowOff>1600199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3475" t="8049" r="63316"/>
        <a:stretch/>
      </xdr:blipFill>
      <xdr:spPr>
        <a:xfrm>
          <a:off x="5524501" y="90920206"/>
          <a:ext cx="2057400" cy="160564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99</xdr:row>
      <xdr:rowOff>0</xdr:rowOff>
    </xdr:from>
    <xdr:to>
      <xdr:col>3</xdr:col>
      <xdr:colOff>2152650</xdr:colOff>
      <xdr:row>99</xdr:row>
      <xdr:rowOff>1676400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57800" y="89573100"/>
          <a:ext cx="205740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71436</xdr:colOff>
      <xdr:row>100</xdr:row>
      <xdr:rowOff>95250</xdr:rowOff>
    </xdr:from>
    <xdr:to>
      <xdr:col>3</xdr:col>
      <xdr:colOff>2114550</xdr:colOff>
      <xdr:row>101</xdr:row>
      <xdr:rowOff>476250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33986" y="91706700"/>
          <a:ext cx="2043114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</xdr:colOff>
      <xdr:row>102</xdr:row>
      <xdr:rowOff>147637</xdr:rowOff>
    </xdr:from>
    <xdr:to>
      <xdr:col>3</xdr:col>
      <xdr:colOff>2095500</xdr:colOff>
      <xdr:row>103</xdr:row>
      <xdr:rowOff>571500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899" y="93435487"/>
          <a:ext cx="1962151" cy="124301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104</xdr:row>
      <xdr:rowOff>180975</xdr:rowOff>
    </xdr:from>
    <xdr:to>
      <xdr:col>3</xdr:col>
      <xdr:colOff>2057401</xdr:colOff>
      <xdr:row>105</xdr:row>
      <xdr:rowOff>590551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38751" y="95183325"/>
          <a:ext cx="1981200" cy="122872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106</xdr:row>
      <xdr:rowOff>42862</xdr:rowOff>
    </xdr:from>
    <xdr:to>
      <xdr:col>3</xdr:col>
      <xdr:colOff>2114551</xdr:colOff>
      <xdr:row>107</xdr:row>
      <xdr:rowOff>1047747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38751" y="96721612"/>
          <a:ext cx="2038350" cy="184308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108</xdr:row>
      <xdr:rowOff>133350</xdr:rowOff>
    </xdr:from>
    <xdr:to>
      <xdr:col>3</xdr:col>
      <xdr:colOff>2152650</xdr:colOff>
      <xdr:row>109</xdr:row>
      <xdr:rowOff>495300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38750" y="98983800"/>
          <a:ext cx="207645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110</xdr:row>
      <xdr:rowOff>128587</xdr:rowOff>
    </xdr:from>
    <xdr:to>
      <xdr:col>3</xdr:col>
      <xdr:colOff>2152649</xdr:colOff>
      <xdr:row>111</xdr:row>
      <xdr:rowOff>476250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38750" y="100712587"/>
          <a:ext cx="2076449" cy="116681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112</xdr:row>
      <xdr:rowOff>114300</xdr:rowOff>
    </xdr:from>
    <xdr:to>
      <xdr:col>3</xdr:col>
      <xdr:colOff>2190750</xdr:colOff>
      <xdr:row>113</xdr:row>
      <xdr:rowOff>533400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38750" y="102431850"/>
          <a:ext cx="211455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114</xdr:row>
      <xdr:rowOff>19050</xdr:rowOff>
    </xdr:from>
    <xdr:to>
      <xdr:col>3</xdr:col>
      <xdr:colOff>2209800</xdr:colOff>
      <xdr:row>115</xdr:row>
      <xdr:rowOff>1009650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76850" y="104070150"/>
          <a:ext cx="209550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116</xdr:row>
      <xdr:rowOff>128586</xdr:rowOff>
    </xdr:from>
    <xdr:to>
      <xdr:col>3</xdr:col>
      <xdr:colOff>2209800</xdr:colOff>
      <xdr:row>117</xdr:row>
      <xdr:rowOff>514349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19700" y="106294236"/>
          <a:ext cx="2152650" cy="120491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118</xdr:row>
      <xdr:rowOff>38099</xdr:rowOff>
    </xdr:from>
    <xdr:to>
      <xdr:col>3</xdr:col>
      <xdr:colOff>2209801</xdr:colOff>
      <xdr:row>119</xdr:row>
      <xdr:rowOff>585788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181601" y="107937299"/>
          <a:ext cx="2190750" cy="1366839"/>
        </a:xfrm>
        <a:prstGeom prst="rect">
          <a:avLst/>
        </a:prstGeom>
      </xdr:spPr>
    </xdr:pic>
    <xdr:clientData/>
  </xdr:twoCellAnchor>
  <xdr:oneCellAnchor>
    <xdr:from>
      <xdr:col>1</xdr:col>
      <xdr:colOff>80963</xdr:colOff>
      <xdr:row>149</xdr:row>
      <xdr:rowOff>109538</xdr:rowOff>
    </xdr:from>
    <xdr:ext cx="3924300" cy="2609850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8" y="139984163"/>
          <a:ext cx="3924300" cy="2609850"/>
        </a:xfrm>
        <a:prstGeom prst="rect">
          <a:avLst/>
        </a:prstGeom>
      </xdr:spPr>
    </xdr:pic>
    <xdr:clientData/>
  </xdr:oneCellAnchor>
  <xdr:twoCellAnchor editAs="oneCell">
    <xdr:from>
      <xdr:col>1</xdr:col>
      <xdr:colOff>57150</xdr:colOff>
      <xdr:row>150</xdr:row>
      <xdr:rowOff>19050</xdr:rowOff>
    </xdr:from>
    <xdr:to>
      <xdr:col>3</xdr:col>
      <xdr:colOff>138113</xdr:colOff>
      <xdr:row>150</xdr:row>
      <xdr:rowOff>2647950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82657950"/>
          <a:ext cx="4762500" cy="26289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150</xdr:row>
      <xdr:rowOff>590550</xdr:rowOff>
    </xdr:from>
    <xdr:to>
      <xdr:col>4</xdr:col>
      <xdr:colOff>704850</xdr:colOff>
      <xdr:row>150</xdr:row>
      <xdr:rowOff>2114550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83229450"/>
          <a:ext cx="20955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171450</xdr:rowOff>
    </xdr:from>
    <xdr:to>
      <xdr:col>3</xdr:col>
      <xdr:colOff>1757363</xdr:colOff>
      <xdr:row>3</xdr:row>
      <xdr:rowOff>723850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71450"/>
          <a:ext cx="6991350" cy="2057350"/>
        </a:xfrm>
        <a:prstGeom prst="rect">
          <a:avLst/>
        </a:prstGeom>
      </xdr:spPr>
    </xdr:pic>
    <xdr:clientData/>
  </xdr:twoCellAnchor>
  <xdr:oneCellAnchor>
    <xdr:from>
      <xdr:col>3</xdr:col>
      <xdr:colOff>314324</xdr:colOff>
      <xdr:row>59</xdr:row>
      <xdr:rowOff>1236889</xdr:rowOff>
    </xdr:from>
    <xdr:ext cx="1609726" cy="820511"/>
    <xdr:pic>
      <xdr:nvPicPr>
        <xdr:cNvPr id="135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24524" y="53129089"/>
          <a:ext cx="1609726" cy="820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352424</xdr:colOff>
      <xdr:row>61</xdr:row>
      <xdr:rowOff>29935</xdr:rowOff>
    </xdr:from>
    <xdr:ext cx="1743076" cy="751116"/>
    <xdr:pic>
      <xdr:nvPicPr>
        <xdr:cNvPr id="136" name="Рисунок 70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4" y="54989185"/>
          <a:ext cx="1743076" cy="751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16565</xdr:colOff>
      <xdr:row>59</xdr:row>
      <xdr:rowOff>1238249</xdr:rowOff>
    </xdr:from>
    <xdr:ext cx="2323272" cy="3623641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072848" y="53074956"/>
          <a:ext cx="2323272" cy="3623641"/>
        </a:xfrm>
        <a:prstGeom prst="rect">
          <a:avLst/>
        </a:prstGeom>
      </xdr:spPr>
    </xdr:pic>
    <xdr:clientData/>
  </xdr:oneCellAnchor>
  <xdr:twoCellAnchor editAs="oneCell">
    <xdr:from>
      <xdr:col>2</xdr:col>
      <xdr:colOff>12424</xdr:colOff>
      <xdr:row>62</xdr:row>
      <xdr:rowOff>12423</xdr:rowOff>
    </xdr:from>
    <xdr:to>
      <xdr:col>3</xdr:col>
      <xdr:colOff>6212</xdr:colOff>
      <xdr:row>63</xdr:row>
      <xdr:rowOff>1370772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8707" y="56723445"/>
          <a:ext cx="2327413" cy="241438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100</xdr:row>
      <xdr:rowOff>19050</xdr:rowOff>
    </xdr:from>
    <xdr:to>
      <xdr:col>2</xdr:col>
      <xdr:colOff>2286000</xdr:colOff>
      <xdr:row>101</xdr:row>
      <xdr:rowOff>609600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914650" y="91630500"/>
          <a:ext cx="2190750" cy="1504950"/>
        </a:xfrm>
        <a:prstGeom prst="rect">
          <a:avLst/>
        </a:prstGeom>
      </xdr:spPr>
    </xdr:pic>
    <xdr:clientData/>
  </xdr:twoCellAnchor>
  <xdr:oneCellAnchor>
    <xdr:from>
      <xdr:col>2</xdr:col>
      <xdr:colOff>105455</xdr:colOff>
      <xdr:row>120</xdr:row>
      <xdr:rowOff>190498</xdr:rowOff>
    </xdr:from>
    <xdr:ext cx="2037785" cy="1581152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924855" y="111994948"/>
          <a:ext cx="2037785" cy="1581152"/>
        </a:xfrm>
        <a:prstGeom prst="rect">
          <a:avLst/>
        </a:prstGeom>
      </xdr:spPr>
    </xdr:pic>
    <xdr:clientData/>
  </xdr:oneCellAnchor>
  <xdr:oneCellAnchor>
    <xdr:from>
      <xdr:col>3</xdr:col>
      <xdr:colOff>-1</xdr:colOff>
      <xdr:row>120</xdr:row>
      <xdr:rowOff>119061</xdr:rowOff>
    </xdr:from>
    <xdr:ext cx="2152651" cy="1319212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162549" y="111923511"/>
          <a:ext cx="2152651" cy="131921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</xdr:colOff>
      <xdr:row>122</xdr:row>
      <xdr:rowOff>142875</xdr:rowOff>
    </xdr:from>
    <xdr:to>
      <xdr:col>3</xdr:col>
      <xdr:colOff>0</xdr:colOff>
      <xdr:row>123</xdr:row>
      <xdr:rowOff>761998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8462" y="111604425"/>
          <a:ext cx="2224088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122</xdr:row>
      <xdr:rowOff>66675</xdr:rowOff>
    </xdr:from>
    <xdr:to>
      <xdr:col>3</xdr:col>
      <xdr:colOff>2190750</xdr:colOff>
      <xdr:row>123</xdr:row>
      <xdr:rowOff>471484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888" y="111528225"/>
          <a:ext cx="2157412" cy="130016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</xdr:colOff>
      <xdr:row>124</xdr:row>
      <xdr:rowOff>47222</xdr:rowOff>
    </xdr:from>
    <xdr:to>
      <xdr:col>2</xdr:col>
      <xdr:colOff>2209800</xdr:colOff>
      <xdr:row>125</xdr:row>
      <xdr:rowOff>833435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113299472"/>
          <a:ext cx="2066926" cy="1681565"/>
        </a:xfrm>
        <a:prstGeom prst="rect">
          <a:avLst/>
        </a:prstGeom>
      </xdr:spPr>
    </xdr:pic>
    <xdr:clientData/>
  </xdr:twoCellAnchor>
  <xdr:twoCellAnchor editAs="oneCell">
    <xdr:from>
      <xdr:col>2</xdr:col>
      <xdr:colOff>2319338</xdr:colOff>
      <xdr:row>124</xdr:row>
      <xdr:rowOff>47625</xdr:rowOff>
    </xdr:from>
    <xdr:to>
      <xdr:col>3</xdr:col>
      <xdr:colOff>2228850</xdr:colOff>
      <xdr:row>125</xdr:row>
      <xdr:rowOff>400048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8738" y="113299875"/>
          <a:ext cx="2252662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126</xdr:row>
      <xdr:rowOff>71438</xdr:rowOff>
    </xdr:from>
    <xdr:to>
      <xdr:col>2</xdr:col>
      <xdr:colOff>2228850</xdr:colOff>
      <xdr:row>127</xdr:row>
      <xdr:rowOff>738185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3213" y="115114388"/>
          <a:ext cx="2205037" cy="1562099"/>
        </a:xfrm>
        <a:prstGeom prst="rect">
          <a:avLst/>
        </a:prstGeom>
      </xdr:spPr>
    </xdr:pic>
    <xdr:clientData/>
  </xdr:twoCellAnchor>
  <xdr:twoCellAnchor editAs="oneCell">
    <xdr:from>
      <xdr:col>3</xdr:col>
      <xdr:colOff>95248</xdr:colOff>
      <xdr:row>126</xdr:row>
      <xdr:rowOff>190500</xdr:rowOff>
    </xdr:from>
    <xdr:to>
      <xdr:col>3</xdr:col>
      <xdr:colOff>2152650</xdr:colOff>
      <xdr:row>127</xdr:row>
      <xdr:rowOff>380998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798" y="115233450"/>
          <a:ext cx="2057402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128</xdr:row>
      <xdr:rowOff>95249</xdr:rowOff>
    </xdr:from>
    <xdr:to>
      <xdr:col>3</xdr:col>
      <xdr:colOff>0</xdr:colOff>
      <xdr:row>130</xdr:row>
      <xdr:rowOff>4761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116928899"/>
          <a:ext cx="2171700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128</xdr:row>
      <xdr:rowOff>152401</xdr:rowOff>
    </xdr:from>
    <xdr:to>
      <xdr:col>3</xdr:col>
      <xdr:colOff>2114550</xdr:colOff>
      <xdr:row>129</xdr:row>
      <xdr:rowOff>361948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116986051"/>
          <a:ext cx="2019299" cy="110489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132</xdr:row>
      <xdr:rowOff>95249</xdr:rowOff>
    </xdr:from>
    <xdr:to>
      <xdr:col>2</xdr:col>
      <xdr:colOff>2286000</xdr:colOff>
      <xdr:row>133</xdr:row>
      <xdr:rowOff>642933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118719599"/>
          <a:ext cx="2143125" cy="1443036"/>
        </a:xfrm>
        <a:prstGeom prst="rect">
          <a:avLst/>
        </a:prstGeom>
      </xdr:spPr>
    </xdr:pic>
    <xdr:clientData/>
  </xdr:twoCellAnchor>
  <xdr:twoCellAnchor editAs="oneCell">
    <xdr:from>
      <xdr:col>3</xdr:col>
      <xdr:colOff>23815</xdr:colOff>
      <xdr:row>132</xdr:row>
      <xdr:rowOff>333375</xdr:rowOff>
    </xdr:from>
    <xdr:to>
      <xdr:col>3</xdr:col>
      <xdr:colOff>1627249</xdr:colOff>
      <xdr:row>133</xdr:row>
      <xdr:rowOff>504822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340" y="90639900"/>
          <a:ext cx="1603434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</xdr:colOff>
      <xdr:row>134</xdr:row>
      <xdr:rowOff>119062</xdr:rowOff>
    </xdr:from>
    <xdr:to>
      <xdr:col>2</xdr:col>
      <xdr:colOff>2119311</xdr:colOff>
      <xdr:row>135</xdr:row>
      <xdr:rowOff>714371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49" y="92197237"/>
          <a:ext cx="1976437" cy="148113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134</xdr:row>
      <xdr:rowOff>57151</xdr:rowOff>
    </xdr:from>
    <xdr:to>
      <xdr:col>3</xdr:col>
      <xdr:colOff>2000250</xdr:colOff>
      <xdr:row>135</xdr:row>
      <xdr:rowOff>247649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20472201"/>
          <a:ext cx="190500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136</xdr:row>
      <xdr:rowOff>214313</xdr:rowOff>
    </xdr:from>
    <xdr:to>
      <xdr:col>2</xdr:col>
      <xdr:colOff>2000249</xdr:colOff>
      <xdr:row>137</xdr:row>
      <xdr:rowOff>619122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4" y="94064138"/>
          <a:ext cx="1809750" cy="1290636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136</xdr:row>
      <xdr:rowOff>190499</xdr:rowOff>
    </xdr:from>
    <xdr:to>
      <xdr:col>3</xdr:col>
      <xdr:colOff>1682702</xdr:colOff>
      <xdr:row>137</xdr:row>
      <xdr:rowOff>647697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338" y="94040324"/>
          <a:ext cx="1658889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138</xdr:row>
      <xdr:rowOff>190500</xdr:rowOff>
    </xdr:from>
    <xdr:to>
      <xdr:col>2</xdr:col>
      <xdr:colOff>1785937</xdr:colOff>
      <xdr:row>139</xdr:row>
      <xdr:rowOff>761997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95811975"/>
          <a:ext cx="1452562" cy="145732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138</xdr:row>
      <xdr:rowOff>170982</xdr:rowOff>
    </xdr:from>
    <xdr:to>
      <xdr:col>3</xdr:col>
      <xdr:colOff>2076450</xdr:colOff>
      <xdr:row>139</xdr:row>
      <xdr:rowOff>400048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124167432"/>
          <a:ext cx="1885950" cy="1124418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140</xdr:row>
      <xdr:rowOff>166688</xdr:rowOff>
    </xdr:from>
    <xdr:to>
      <xdr:col>2</xdr:col>
      <xdr:colOff>2000250</xdr:colOff>
      <xdr:row>141</xdr:row>
      <xdr:rowOff>857247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612" y="97559813"/>
          <a:ext cx="1738313" cy="157638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140</xdr:row>
      <xdr:rowOff>151313</xdr:rowOff>
    </xdr:from>
    <xdr:to>
      <xdr:col>3</xdr:col>
      <xdr:colOff>2076450</xdr:colOff>
      <xdr:row>141</xdr:row>
      <xdr:rowOff>400048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125938463"/>
          <a:ext cx="1933575" cy="114408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145</xdr:row>
      <xdr:rowOff>400050</xdr:rowOff>
    </xdr:from>
    <xdr:to>
      <xdr:col>2</xdr:col>
      <xdr:colOff>1822037</xdr:colOff>
      <xdr:row>148</xdr:row>
      <xdr:rowOff>1276352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131311650"/>
          <a:ext cx="4084224" cy="5829300"/>
        </a:xfrm>
        <a:prstGeom prst="rect">
          <a:avLst/>
        </a:prstGeom>
      </xdr:spPr>
    </xdr:pic>
    <xdr:clientData/>
  </xdr:twoCellAnchor>
  <xdr:oneCellAnchor>
    <xdr:from>
      <xdr:col>3</xdr:col>
      <xdr:colOff>247649</xdr:colOff>
      <xdr:row>13</xdr:row>
      <xdr:rowOff>1138237</xdr:rowOff>
    </xdr:from>
    <xdr:ext cx="1752599" cy="666750"/>
    <xdr:pic>
      <xdr:nvPicPr>
        <xdr:cNvPr id="162" name="Рисунок 59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53087" y="10163175"/>
          <a:ext cx="175259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133350</xdr:colOff>
      <xdr:row>13</xdr:row>
      <xdr:rowOff>133351</xdr:rowOff>
    </xdr:from>
    <xdr:ext cx="1962150" cy="628650"/>
    <xdr:pic>
      <xdr:nvPicPr>
        <xdr:cNvPr id="163" name="Рисунок 60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38788" y="22040851"/>
          <a:ext cx="19621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285750</xdr:colOff>
      <xdr:row>16</xdr:row>
      <xdr:rowOff>83004</xdr:rowOff>
    </xdr:from>
    <xdr:ext cx="1676400" cy="640896"/>
    <xdr:pic>
      <xdr:nvPicPr>
        <xdr:cNvPr id="185" name="Рисунок 52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91188" y="5678942"/>
          <a:ext cx="1676400" cy="6408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190500</xdr:colOff>
      <xdr:row>15</xdr:row>
      <xdr:rowOff>57151</xdr:rowOff>
    </xdr:from>
    <xdr:ext cx="1924050" cy="704850"/>
    <xdr:pic>
      <xdr:nvPicPr>
        <xdr:cNvPr id="186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5938" y="4367214"/>
          <a:ext cx="1924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8283</xdr:colOff>
      <xdr:row>15</xdr:row>
      <xdr:rowOff>16566</xdr:rowOff>
    </xdr:from>
    <xdr:ext cx="2327412" cy="2464076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66" y="11624642"/>
          <a:ext cx="2327412" cy="2464076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23</xdr:row>
      <xdr:rowOff>57150</xdr:rowOff>
    </xdr:from>
    <xdr:ext cx="2114550" cy="733425"/>
    <xdr:pic>
      <xdr:nvPicPr>
        <xdr:cNvPr id="219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43538" y="11915775"/>
          <a:ext cx="2114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285749</xdr:colOff>
      <xdr:row>20</xdr:row>
      <xdr:rowOff>63954</xdr:rowOff>
    </xdr:from>
    <xdr:ext cx="1790701" cy="651782"/>
    <xdr:pic>
      <xdr:nvPicPr>
        <xdr:cNvPr id="220" name="Рисунок 52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91187" y="7969704"/>
          <a:ext cx="1790701" cy="65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171450</xdr:colOff>
      <xdr:row>19</xdr:row>
      <xdr:rowOff>57151</xdr:rowOff>
    </xdr:from>
    <xdr:ext cx="1771650" cy="666750"/>
    <xdr:pic>
      <xdr:nvPicPr>
        <xdr:cNvPr id="221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76888" y="6843714"/>
          <a:ext cx="1771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8282</xdr:colOff>
      <xdr:row>19</xdr:row>
      <xdr:rowOff>12423</xdr:rowOff>
    </xdr:from>
    <xdr:ext cx="2327414" cy="2505489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65" y="16349869"/>
          <a:ext cx="2327414" cy="2505489"/>
        </a:xfrm>
        <a:prstGeom prst="rect">
          <a:avLst/>
        </a:prstGeom>
      </xdr:spPr>
    </xdr:pic>
    <xdr:clientData/>
  </xdr:oneCellAnchor>
  <xdr:oneCellAnchor>
    <xdr:from>
      <xdr:col>3</xdr:col>
      <xdr:colOff>247649</xdr:colOff>
      <xdr:row>22</xdr:row>
      <xdr:rowOff>44904</xdr:rowOff>
    </xdr:from>
    <xdr:ext cx="1885951" cy="651782"/>
    <xdr:pic>
      <xdr:nvPicPr>
        <xdr:cNvPr id="224" name="Рисунок 52" descr="ugol-korzi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53087" y="10498592"/>
          <a:ext cx="1885951" cy="65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38100</xdr:colOff>
      <xdr:row>21</xdr:row>
      <xdr:rowOff>38100</xdr:rowOff>
    </xdr:from>
    <xdr:ext cx="2095500" cy="733425"/>
    <xdr:pic>
      <xdr:nvPicPr>
        <xdr:cNvPr id="225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43538" y="9348788"/>
          <a:ext cx="2095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8282</xdr:colOff>
      <xdr:row>21</xdr:row>
      <xdr:rowOff>16565</xdr:rowOff>
    </xdr:from>
    <xdr:ext cx="2331555" cy="2522054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65" y="18884348"/>
          <a:ext cx="2331555" cy="2522054"/>
        </a:xfrm>
        <a:prstGeom prst="rect">
          <a:avLst/>
        </a:prstGeom>
      </xdr:spPr>
    </xdr:pic>
    <xdr:clientData/>
  </xdr:oneCellAnchor>
  <xdr:oneCellAnchor>
    <xdr:from>
      <xdr:col>2</xdr:col>
      <xdr:colOff>71437</xdr:colOff>
      <xdr:row>23</xdr:row>
      <xdr:rowOff>309563</xdr:rowOff>
    </xdr:from>
    <xdr:ext cx="2190750" cy="800099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937" y="21669376"/>
          <a:ext cx="2190750" cy="800099"/>
        </a:xfrm>
        <a:prstGeom prst="rect">
          <a:avLst/>
        </a:prstGeom>
      </xdr:spPr>
    </xdr:pic>
    <xdr:clientData/>
  </xdr:oneCellAnchor>
  <xdr:oneCellAnchor>
    <xdr:from>
      <xdr:col>3</xdr:col>
      <xdr:colOff>152401</xdr:colOff>
      <xdr:row>27</xdr:row>
      <xdr:rowOff>47626</xdr:rowOff>
    </xdr:from>
    <xdr:ext cx="1038225" cy="1285875"/>
    <xdr:pic>
      <xdr:nvPicPr>
        <xdr:cNvPr id="229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24526" y="26312814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12424</xdr:colOff>
      <xdr:row>13</xdr:row>
      <xdr:rowOff>8282</xdr:rowOff>
    </xdr:from>
    <xdr:to>
      <xdr:col>3</xdr:col>
      <xdr:colOff>2070</xdr:colOff>
      <xdr:row>14</xdr:row>
      <xdr:rowOff>1379055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8707" y="9065315"/>
          <a:ext cx="2323271" cy="2522055"/>
        </a:xfrm>
        <a:prstGeom prst="rect">
          <a:avLst/>
        </a:prstGeom>
      </xdr:spPr>
    </xdr:pic>
    <xdr:clientData/>
  </xdr:twoCellAnchor>
  <xdr:oneCellAnchor>
    <xdr:from>
      <xdr:col>2</xdr:col>
      <xdr:colOff>12425</xdr:colOff>
      <xdr:row>52</xdr:row>
      <xdr:rowOff>20706</xdr:rowOff>
    </xdr:from>
    <xdr:ext cx="2327412" cy="1618215"/>
    <xdr:pic>
      <xdr:nvPicPr>
        <xdr:cNvPr id="150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084238" y="52598706"/>
          <a:ext cx="2327412" cy="161821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oneCellAnchor>
  <xdr:oneCellAnchor>
    <xdr:from>
      <xdr:col>3</xdr:col>
      <xdr:colOff>273504</xdr:colOff>
      <xdr:row>52</xdr:row>
      <xdr:rowOff>48985</xdr:rowOff>
    </xdr:from>
    <xdr:ext cx="1745796" cy="1136880"/>
    <xdr:pic>
      <xdr:nvPicPr>
        <xdr:cNvPr id="151" name="Рисунок 67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78942" y="52626985"/>
          <a:ext cx="1745796" cy="1136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23813</xdr:colOff>
      <xdr:row>54</xdr:row>
      <xdr:rowOff>71437</xdr:rowOff>
    </xdr:from>
    <xdr:to>
      <xdr:col>3</xdr:col>
      <xdr:colOff>0</xdr:colOff>
      <xdr:row>55</xdr:row>
      <xdr:rowOff>976312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6" y="51482625"/>
          <a:ext cx="2309812" cy="1500188"/>
        </a:xfrm>
        <a:prstGeom prst="rect">
          <a:avLst/>
        </a:prstGeom>
      </xdr:spPr>
    </xdr:pic>
    <xdr:clientData/>
  </xdr:twoCellAnchor>
  <xdr:oneCellAnchor>
    <xdr:from>
      <xdr:col>2</xdr:col>
      <xdr:colOff>176214</xdr:colOff>
      <xdr:row>24</xdr:row>
      <xdr:rowOff>428624</xdr:rowOff>
    </xdr:from>
    <xdr:ext cx="2095500" cy="700087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4" y="23264812"/>
          <a:ext cx="2095500" cy="700087"/>
        </a:xfrm>
        <a:prstGeom prst="rect">
          <a:avLst/>
        </a:prstGeom>
      </xdr:spPr>
    </xdr:pic>
    <xdr:clientData/>
  </xdr:oneCellAnchor>
  <xdr:oneCellAnchor>
    <xdr:from>
      <xdr:col>3</xdr:col>
      <xdr:colOff>128587</xdr:colOff>
      <xdr:row>24</xdr:row>
      <xdr:rowOff>214313</xdr:rowOff>
    </xdr:from>
    <xdr:ext cx="2171700" cy="733425"/>
    <xdr:pic>
      <xdr:nvPicPr>
        <xdr:cNvPr id="154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00712" y="23050501"/>
          <a:ext cx="2171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57150</xdr:colOff>
      <xdr:row>25</xdr:row>
      <xdr:rowOff>95250</xdr:rowOff>
    </xdr:from>
    <xdr:ext cx="2171700" cy="1571625"/>
    <xdr:pic>
      <xdr:nvPicPr>
        <xdr:cNvPr id="157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29275" y="25788938"/>
          <a:ext cx="21717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71438</xdr:colOff>
      <xdr:row>25</xdr:row>
      <xdr:rowOff>119062</xdr:rowOff>
    </xdr:from>
    <xdr:ext cx="2166938" cy="2024062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938" y="24384000"/>
          <a:ext cx="2166938" cy="2024062"/>
        </a:xfrm>
        <a:prstGeom prst="rect">
          <a:avLst/>
        </a:prstGeom>
      </xdr:spPr>
    </xdr:pic>
    <xdr:clientData/>
  </xdr:oneCellAnchor>
  <xdr:oneCellAnchor>
    <xdr:from>
      <xdr:col>3</xdr:col>
      <xdr:colOff>1119187</xdr:colOff>
      <xdr:row>27</xdr:row>
      <xdr:rowOff>47625</xdr:rowOff>
    </xdr:from>
    <xdr:ext cx="1038225" cy="1285875"/>
    <xdr:pic>
      <xdr:nvPicPr>
        <xdr:cNvPr id="160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91312" y="26312813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47624</xdr:colOff>
      <xdr:row>27</xdr:row>
      <xdr:rowOff>119062</xdr:rowOff>
    </xdr:from>
    <xdr:to>
      <xdr:col>2</xdr:col>
      <xdr:colOff>2262187</xdr:colOff>
      <xdr:row>27</xdr:row>
      <xdr:rowOff>2238375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4" y="28860750"/>
          <a:ext cx="2214563" cy="2119313"/>
        </a:xfrm>
        <a:prstGeom prst="rect">
          <a:avLst/>
        </a:prstGeom>
      </xdr:spPr>
    </xdr:pic>
    <xdr:clientData/>
  </xdr:twoCellAnchor>
  <xdr:oneCellAnchor>
    <xdr:from>
      <xdr:col>3</xdr:col>
      <xdr:colOff>142874</xdr:colOff>
      <xdr:row>27</xdr:row>
      <xdr:rowOff>762000</xdr:rowOff>
    </xdr:from>
    <xdr:ext cx="1038225" cy="1285875"/>
    <xdr:pic>
      <xdr:nvPicPr>
        <xdr:cNvPr id="184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4999" y="27146250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1095375</xdr:colOff>
      <xdr:row>27</xdr:row>
      <xdr:rowOff>762000</xdr:rowOff>
    </xdr:from>
    <xdr:ext cx="1038225" cy="1285875"/>
    <xdr:pic>
      <xdr:nvPicPr>
        <xdr:cNvPr id="188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00" y="29503688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152401</xdr:colOff>
      <xdr:row>26</xdr:row>
      <xdr:rowOff>47626</xdr:rowOff>
    </xdr:from>
    <xdr:ext cx="1038225" cy="1285875"/>
    <xdr:pic>
      <xdr:nvPicPr>
        <xdr:cNvPr id="189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24526" y="28551189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1071562</xdr:colOff>
      <xdr:row>26</xdr:row>
      <xdr:rowOff>47625</xdr:rowOff>
    </xdr:from>
    <xdr:ext cx="1038225" cy="1285875"/>
    <xdr:pic>
      <xdr:nvPicPr>
        <xdr:cNvPr id="190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43687" y="26431875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142874</xdr:colOff>
      <xdr:row>26</xdr:row>
      <xdr:rowOff>762000</xdr:rowOff>
    </xdr:from>
    <xdr:ext cx="1038225" cy="1285875"/>
    <xdr:pic>
      <xdr:nvPicPr>
        <xdr:cNvPr id="192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4999" y="29265563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1071562</xdr:colOff>
      <xdr:row>26</xdr:row>
      <xdr:rowOff>785812</xdr:rowOff>
    </xdr:from>
    <xdr:ext cx="1038225" cy="1285875"/>
    <xdr:pic>
      <xdr:nvPicPr>
        <xdr:cNvPr id="193" name="Рисунок 55" descr="111plitka-korzina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43687" y="27170062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71438</xdr:colOff>
      <xdr:row>26</xdr:row>
      <xdr:rowOff>47625</xdr:rowOff>
    </xdr:from>
    <xdr:to>
      <xdr:col>2</xdr:col>
      <xdr:colOff>2214563</xdr:colOff>
      <xdr:row>26</xdr:row>
      <xdr:rowOff>2286001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938" y="26431875"/>
          <a:ext cx="2143125" cy="2238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I608"/>
  <sheetViews>
    <sheetView tabSelected="1" view="pageBreakPreview" topLeftCell="A46" zoomScale="40" zoomScaleNormal="70" zoomScaleSheetLayoutView="40" zoomScalePageLayoutView="73" workbookViewId="0">
      <selection activeCell="U6" sqref="U6"/>
    </sheetView>
  </sheetViews>
  <sheetFormatPr defaultRowHeight="25.5" x14ac:dyDescent="0.2"/>
  <cols>
    <col min="1" max="1" width="13.42578125" style="7" customWidth="1"/>
    <col min="2" max="2" width="35" style="3" customWidth="1"/>
    <col min="3" max="3" width="35.140625" style="1" customWidth="1"/>
    <col min="4" max="4" width="36.5703125" style="1" customWidth="1"/>
    <col min="5" max="5" width="46.28515625" style="133" customWidth="1"/>
    <col min="6" max="6" width="7.42578125" style="133" hidden="1" customWidth="1"/>
    <col min="7" max="7" width="24.140625" style="154" customWidth="1"/>
    <col min="8" max="8" width="22.85546875" style="154" customWidth="1"/>
    <col min="9" max="9" width="11.85546875" style="154" hidden="1" customWidth="1"/>
    <col min="10" max="10" width="25.85546875" style="154" customWidth="1"/>
    <col min="11" max="11" width="26.140625" style="154" customWidth="1"/>
    <col min="12" max="12" width="10" style="6" hidden="1" customWidth="1"/>
    <col min="13" max="13" width="24" style="136" customWidth="1"/>
    <col min="14" max="14" width="17.7109375" style="12" hidden="1" customWidth="1"/>
    <col min="15" max="17" width="17.7109375" style="15" hidden="1" customWidth="1"/>
    <col min="18" max="18" width="18.140625" style="15" hidden="1" customWidth="1"/>
    <col min="19" max="19" width="13.5703125" style="15" hidden="1" customWidth="1"/>
    <col min="20" max="20" width="11.85546875" style="15" hidden="1" customWidth="1"/>
    <col min="21" max="21" width="29.85546875" style="26" customWidth="1"/>
    <col min="22" max="23" width="28.7109375" style="26" customWidth="1"/>
    <col min="24" max="24" width="28.28515625" style="26" customWidth="1"/>
    <col min="25" max="87" width="9.140625" style="2"/>
    <col min="88" max="16384" width="9.140625" style="1"/>
  </cols>
  <sheetData>
    <row r="1" spans="1:87" s="5" customFormat="1" ht="60" customHeight="1" x14ac:dyDescent="0.2">
      <c r="A1" s="402" t="s">
        <v>456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</row>
    <row r="2" spans="1:87" s="4" customFormat="1" ht="36.75" customHeight="1" x14ac:dyDescent="0.2">
      <c r="A2" s="404"/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</row>
    <row r="3" spans="1:87" s="4" customFormat="1" ht="20.25" customHeight="1" x14ac:dyDescent="0.2">
      <c r="A3" s="404"/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</row>
    <row r="4" spans="1:87" ht="68.25" customHeight="1" thickBot="1" x14ac:dyDescent="0.25">
      <c r="A4" s="406"/>
      <c r="B4" s="407"/>
      <c r="C4" s="407"/>
      <c r="D4" s="405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</row>
    <row r="5" spans="1:87" ht="26.25" customHeight="1" thickBot="1" x14ac:dyDescent="0.25">
      <c r="A5" s="53"/>
      <c r="B5" s="509" t="s">
        <v>235</v>
      </c>
      <c r="C5" s="510"/>
      <c r="D5" s="507" t="s">
        <v>316</v>
      </c>
      <c r="E5" s="354" t="s">
        <v>0</v>
      </c>
      <c r="F5" s="355"/>
      <c r="G5" s="355"/>
      <c r="H5" s="355"/>
      <c r="I5" s="355"/>
      <c r="J5" s="355"/>
      <c r="K5" s="355"/>
      <c r="L5" s="356"/>
      <c r="M5" s="335" t="s">
        <v>7</v>
      </c>
      <c r="N5" s="336"/>
      <c r="O5" s="336"/>
      <c r="P5" s="336"/>
      <c r="Q5" s="336"/>
      <c r="R5" s="336"/>
      <c r="S5" s="336"/>
      <c r="T5" s="336"/>
      <c r="U5" s="336"/>
      <c r="V5" s="336"/>
      <c r="W5" s="337"/>
      <c r="X5" s="54"/>
    </row>
    <row r="6" spans="1:87" ht="93.75" thickBot="1" x14ac:dyDescent="0.25">
      <c r="A6" s="25"/>
      <c r="B6" s="511"/>
      <c r="C6" s="512"/>
      <c r="D6" s="508"/>
      <c r="E6" s="126" t="s">
        <v>23</v>
      </c>
      <c r="F6" s="126" t="s">
        <v>2</v>
      </c>
      <c r="G6" s="126" t="s">
        <v>55</v>
      </c>
      <c r="H6" s="126" t="s">
        <v>10</v>
      </c>
      <c r="I6" s="126" t="s">
        <v>9</v>
      </c>
      <c r="J6" s="126" t="s">
        <v>24</v>
      </c>
      <c r="K6" s="126" t="s">
        <v>54</v>
      </c>
      <c r="L6" s="55" t="s">
        <v>11</v>
      </c>
      <c r="M6" s="147" t="s">
        <v>244</v>
      </c>
      <c r="N6" s="147" t="s">
        <v>245</v>
      </c>
      <c r="O6" s="147" t="s">
        <v>246</v>
      </c>
      <c r="P6" s="147" t="s">
        <v>247</v>
      </c>
      <c r="Q6" s="147" t="s">
        <v>248</v>
      </c>
      <c r="R6" s="147" t="s">
        <v>249</v>
      </c>
      <c r="S6" s="147" t="s">
        <v>250</v>
      </c>
      <c r="T6" s="147" t="s">
        <v>251</v>
      </c>
      <c r="U6" s="147" t="s">
        <v>252</v>
      </c>
      <c r="V6" s="147" t="s">
        <v>253</v>
      </c>
      <c r="W6" s="147" t="s">
        <v>254</v>
      </c>
      <c r="X6" s="59" t="s">
        <v>255</v>
      </c>
    </row>
    <row r="7" spans="1:87" s="8" customFormat="1" ht="4.5" customHeight="1" thickBot="1" x14ac:dyDescent="0.25">
      <c r="A7" s="29"/>
      <c r="B7" s="27"/>
      <c r="C7" s="9"/>
      <c r="D7" s="10"/>
      <c r="E7" s="127"/>
      <c r="F7" s="127"/>
      <c r="G7" s="127"/>
      <c r="H7" s="127"/>
      <c r="I7" s="127"/>
      <c r="J7" s="127"/>
      <c r="K7" s="127"/>
      <c r="L7" s="45"/>
      <c r="M7" s="14"/>
      <c r="N7" s="11"/>
      <c r="O7" s="16"/>
      <c r="P7" s="16"/>
      <c r="Q7" s="16"/>
      <c r="R7" s="17"/>
      <c r="S7" s="38"/>
      <c r="T7" s="39"/>
      <c r="U7" s="42"/>
      <c r="V7" s="42"/>
      <c r="W7" s="42"/>
      <c r="X7" s="42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</row>
    <row r="8" spans="1:87" ht="16.5" customHeight="1" x14ac:dyDescent="0.2">
      <c r="A8" s="421"/>
      <c r="B8" s="448" t="s">
        <v>191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330"/>
    </row>
    <row r="9" spans="1:87" ht="13.5" customHeight="1" thickBot="1" x14ac:dyDescent="0.25">
      <c r="A9" s="421"/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334"/>
    </row>
    <row r="10" spans="1:87" ht="91.5" customHeight="1" thickBot="1" x14ac:dyDescent="0.45">
      <c r="A10" s="425"/>
      <c r="B10" s="386" t="s">
        <v>20</v>
      </c>
      <c r="C10" s="368"/>
      <c r="D10" s="275" t="s">
        <v>319</v>
      </c>
      <c r="E10" s="388" t="s">
        <v>237</v>
      </c>
      <c r="F10" s="155">
        <v>24</v>
      </c>
      <c r="G10" s="156" t="s">
        <v>21</v>
      </c>
      <c r="H10" s="238" t="s">
        <v>29</v>
      </c>
      <c r="I10" s="157" t="s">
        <v>8</v>
      </c>
      <c r="J10" s="157" t="s">
        <v>178</v>
      </c>
      <c r="K10" s="158" t="s">
        <v>21</v>
      </c>
      <c r="L10" s="71" t="s">
        <v>12</v>
      </c>
      <c r="M10" s="313">
        <v>970</v>
      </c>
      <c r="N10" s="118">
        <f t="shared" ref="N10:N13" si="0">M10*(1-25%)</f>
        <v>727.5</v>
      </c>
      <c r="O10" s="118">
        <f t="shared" ref="O10:O36" si="1">M10*(1-26%)</f>
        <v>717.8</v>
      </c>
      <c r="P10" s="118">
        <f t="shared" ref="P10:P36" si="2">M10*(1-27%)</f>
        <v>708.1</v>
      </c>
      <c r="Q10" s="118">
        <f t="shared" ref="Q10:Q36" si="3">M10*(1-28%)</f>
        <v>698.4</v>
      </c>
      <c r="R10" s="119">
        <f t="shared" ref="R10:R36" si="4">M10*(1-29%)</f>
        <v>688.69999999999993</v>
      </c>
      <c r="S10" s="120">
        <f>N10*(1-9%)</f>
        <v>662.02499999999998</v>
      </c>
      <c r="T10" s="121">
        <f>N10*(1-11%)</f>
        <v>647.47500000000002</v>
      </c>
      <c r="U10" s="376">
        <f>M10*(1-5%)</f>
        <v>921.5</v>
      </c>
      <c r="V10" s="303">
        <f>M10*(1-7%)</f>
        <v>902.09999999999991</v>
      </c>
      <c r="W10" s="305">
        <f>M10*(1-10%)</f>
        <v>873</v>
      </c>
      <c r="X10" s="307" t="s">
        <v>256</v>
      </c>
    </row>
    <row r="11" spans="1:87" ht="94.5" customHeight="1" thickBot="1" x14ac:dyDescent="0.45">
      <c r="A11" s="425"/>
      <c r="B11" s="387"/>
      <c r="C11" s="369"/>
      <c r="D11" s="275" t="s">
        <v>320</v>
      </c>
      <c r="E11" s="389"/>
      <c r="F11" s="159" t="s">
        <v>1</v>
      </c>
      <c r="G11" s="160" t="s">
        <v>22</v>
      </c>
      <c r="H11" s="161" t="s">
        <v>4</v>
      </c>
      <c r="I11" s="161">
        <v>13</v>
      </c>
      <c r="J11" s="161" t="s">
        <v>179</v>
      </c>
      <c r="K11" s="162" t="s">
        <v>22</v>
      </c>
      <c r="L11" s="72">
        <v>10</v>
      </c>
      <c r="M11" s="314"/>
      <c r="N11" s="122">
        <f t="shared" si="0"/>
        <v>0</v>
      </c>
      <c r="O11" s="122">
        <f t="shared" si="1"/>
        <v>0</v>
      </c>
      <c r="P11" s="122">
        <f t="shared" si="2"/>
        <v>0</v>
      </c>
      <c r="Q11" s="122">
        <f t="shared" si="3"/>
        <v>0</v>
      </c>
      <c r="R11" s="123">
        <f t="shared" si="4"/>
        <v>0</v>
      </c>
      <c r="S11" s="123">
        <f>O11*(1-10%)</f>
        <v>0</v>
      </c>
      <c r="T11" s="123">
        <f>P11*(1-10%)</f>
        <v>0</v>
      </c>
      <c r="U11" s="377"/>
      <c r="V11" s="304"/>
      <c r="W11" s="306"/>
      <c r="X11" s="308"/>
    </row>
    <row r="12" spans="1:87" ht="84.75" customHeight="1" thickBot="1" x14ac:dyDescent="0.45">
      <c r="A12" s="425"/>
      <c r="B12" s="386" t="s">
        <v>25</v>
      </c>
      <c r="C12" s="368"/>
      <c r="D12" s="278" t="s">
        <v>321</v>
      </c>
      <c r="E12" s="388" t="s">
        <v>238</v>
      </c>
      <c r="F12" s="163" t="s">
        <v>3</v>
      </c>
      <c r="G12" s="160" t="s">
        <v>26</v>
      </c>
      <c r="H12" s="196" t="s">
        <v>29</v>
      </c>
      <c r="I12" s="161">
        <v>21.76</v>
      </c>
      <c r="J12" s="161" t="s">
        <v>30</v>
      </c>
      <c r="K12" s="162" t="s">
        <v>26</v>
      </c>
      <c r="L12" s="63">
        <v>16</v>
      </c>
      <c r="M12" s="313">
        <v>1030</v>
      </c>
      <c r="N12" s="204">
        <f t="shared" si="0"/>
        <v>772.5</v>
      </c>
      <c r="O12" s="204">
        <f t="shared" si="1"/>
        <v>762.2</v>
      </c>
      <c r="P12" s="204">
        <f t="shared" si="2"/>
        <v>751.9</v>
      </c>
      <c r="Q12" s="204">
        <f t="shared" si="3"/>
        <v>741.6</v>
      </c>
      <c r="R12" s="205">
        <f t="shared" si="4"/>
        <v>731.3</v>
      </c>
      <c r="S12" s="124">
        <f>N12*(1-9%)</f>
        <v>702.97500000000002</v>
      </c>
      <c r="T12" s="93">
        <f>N12*(1-11%)</f>
        <v>687.52499999999998</v>
      </c>
      <c r="U12" s="376">
        <f>M12*(1-5%)</f>
        <v>978.5</v>
      </c>
      <c r="V12" s="303">
        <f>M12*(1-7%)</f>
        <v>957.9</v>
      </c>
      <c r="W12" s="305">
        <f>M12*(1-10%)</f>
        <v>927</v>
      </c>
      <c r="X12" s="307" t="s">
        <v>256</v>
      </c>
    </row>
    <row r="13" spans="1:87" ht="102" customHeight="1" thickBot="1" x14ac:dyDescent="0.45">
      <c r="A13" s="425"/>
      <c r="B13" s="387"/>
      <c r="C13" s="369"/>
      <c r="D13" s="278" t="s">
        <v>322</v>
      </c>
      <c r="E13" s="389"/>
      <c r="F13" s="164" t="s">
        <v>1</v>
      </c>
      <c r="G13" s="160" t="s">
        <v>33</v>
      </c>
      <c r="H13" s="161" t="s">
        <v>28</v>
      </c>
      <c r="I13" s="161">
        <v>13</v>
      </c>
      <c r="J13" s="161" t="s">
        <v>31</v>
      </c>
      <c r="K13" s="162" t="s">
        <v>27</v>
      </c>
      <c r="L13" s="73">
        <v>10</v>
      </c>
      <c r="M13" s="314"/>
      <c r="N13" s="94">
        <f t="shared" si="0"/>
        <v>0</v>
      </c>
      <c r="O13" s="94">
        <f t="shared" si="1"/>
        <v>0</v>
      </c>
      <c r="P13" s="94">
        <f t="shared" si="2"/>
        <v>0</v>
      </c>
      <c r="Q13" s="94">
        <f t="shared" si="3"/>
        <v>0</v>
      </c>
      <c r="R13" s="97">
        <f t="shared" si="4"/>
        <v>0</v>
      </c>
      <c r="S13" s="97">
        <f t="shared" ref="S13:S36" si="5">O13*(1-10%)</f>
        <v>0</v>
      </c>
      <c r="T13" s="97">
        <f t="shared" ref="T13:T36" si="6">P13*(1-10%)</f>
        <v>0</v>
      </c>
      <c r="U13" s="377"/>
      <c r="V13" s="304"/>
      <c r="W13" s="306"/>
      <c r="X13" s="308"/>
    </row>
    <row r="14" spans="1:87" ht="90.75" customHeight="1" thickBot="1" x14ac:dyDescent="0.45">
      <c r="A14" s="425"/>
      <c r="B14" s="386" t="s">
        <v>32</v>
      </c>
      <c r="C14" s="443"/>
      <c r="D14" s="278" t="s">
        <v>323</v>
      </c>
      <c r="E14" s="388" t="s">
        <v>34</v>
      </c>
      <c r="F14" s="165"/>
      <c r="G14" s="156" t="s">
        <v>35</v>
      </c>
      <c r="H14" s="161" t="s">
        <v>39</v>
      </c>
      <c r="I14" s="161"/>
      <c r="J14" s="161" t="s">
        <v>41</v>
      </c>
      <c r="K14" s="158" t="s">
        <v>35</v>
      </c>
      <c r="L14" s="63"/>
      <c r="M14" s="313">
        <v>1090</v>
      </c>
      <c r="N14" s="93">
        <f t="shared" ref="N14:N17" si="7">M14*(1-25%)</f>
        <v>817.5</v>
      </c>
      <c r="O14" s="93">
        <f t="shared" ref="O14:O17" si="8">M14*(1-26%)</f>
        <v>806.6</v>
      </c>
      <c r="P14" s="93">
        <f t="shared" ref="P14:P17" si="9">M14*(1-27%)</f>
        <v>795.69999999999993</v>
      </c>
      <c r="Q14" s="93">
        <f t="shared" ref="Q14:Q17" si="10">M14*(1-28%)</f>
        <v>784.8</v>
      </c>
      <c r="R14" s="95">
        <f t="shared" ref="R14:R17" si="11">M14*(1-29%)</f>
        <v>773.9</v>
      </c>
      <c r="S14" s="95">
        <f t="shared" ref="S14:S15" si="12">O14*(1-10%)</f>
        <v>725.94</v>
      </c>
      <c r="T14" s="95">
        <f t="shared" ref="T14:T15" si="13">P14*(1-10%)</f>
        <v>716.13</v>
      </c>
      <c r="U14" s="311">
        <f>M14*(1-5%)</f>
        <v>1035.5</v>
      </c>
      <c r="V14" s="303">
        <f>M14*(1-7%)</f>
        <v>1013.6999999999999</v>
      </c>
      <c r="W14" s="305">
        <f>M14*(1-10%)</f>
        <v>981</v>
      </c>
      <c r="X14" s="307" t="s">
        <v>256</v>
      </c>
    </row>
    <row r="15" spans="1:87" ht="110.25" customHeight="1" thickBot="1" x14ac:dyDescent="0.45">
      <c r="A15" s="425"/>
      <c r="B15" s="442"/>
      <c r="C15" s="444"/>
      <c r="D15" s="278" t="s">
        <v>324</v>
      </c>
      <c r="E15" s="389"/>
      <c r="F15" s="166"/>
      <c r="G15" s="295" t="s">
        <v>35</v>
      </c>
      <c r="H15" s="294" t="s">
        <v>38</v>
      </c>
      <c r="I15" s="161"/>
      <c r="J15" s="161" t="s">
        <v>40</v>
      </c>
      <c r="K15" s="158" t="s">
        <v>36</v>
      </c>
      <c r="L15" s="73"/>
      <c r="M15" s="314"/>
      <c r="N15" s="94">
        <f t="shared" si="7"/>
        <v>0</v>
      </c>
      <c r="O15" s="94">
        <f t="shared" si="8"/>
        <v>0</v>
      </c>
      <c r="P15" s="94">
        <f t="shared" si="9"/>
        <v>0</v>
      </c>
      <c r="Q15" s="94">
        <f t="shared" si="10"/>
        <v>0</v>
      </c>
      <c r="R15" s="97">
        <f t="shared" si="11"/>
        <v>0</v>
      </c>
      <c r="S15" s="97">
        <f t="shared" si="12"/>
        <v>0</v>
      </c>
      <c r="T15" s="97">
        <f t="shared" si="13"/>
        <v>0</v>
      </c>
      <c r="U15" s="312"/>
      <c r="V15" s="304"/>
      <c r="W15" s="306"/>
      <c r="X15" s="308"/>
    </row>
    <row r="16" spans="1:87" ht="102" customHeight="1" thickBot="1" x14ac:dyDescent="0.45">
      <c r="A16" s="425"/>
      <c r="B16" s="386" t="s">
        <v>278</v>
      </c>
      <c r="C16" s="368"/>
      <c r="D16" s="275" t="s">
        <v>313</v>
      </c>
      <c r="E16" s="388" t="s">
        <v>281</v>
      </c>
      <c r="F16" s="155">
        <v>24</v>
      </c>
      <c r="G16" s="156" t="s">
        <v>168</v>
      </c>
      <c r="H16" s="238" t="s">
        <v>29</v>
      </c>
      <c r="I16" s="157" t="s">
        <v>8</v>
      </c>
      <c r="J16" s="157" t="s">
        <v>284</v>
      </c>
      <c r="K16" s="158" t="s">
        <v>168</v>
      </c>
      <c r="L16" s="71" t="s">
        <v>12</v>
      </c>
      <c r="M16" s="313">
        <v>1200</v>
      </c>
      <c r="N16" s="118">
        <f t="shared" si="7"/>
        <v>900</v>
      </c>
      <c r="O16" s="118">
        <f t="shared" si="8"/>
        <v>888</v>
      </c>
      <c r="P16" s="118">
        <f t="shared" si="9"/>
        <v>876</v>
      </c>
      <c r="Q16" s="118">
        <f t="shared" si="10"/>
        <v>864</v>
      </c>
      <c r="R16" s="119">
        <f t="shared" si="11"/>
        <v>852</v>
      </c>
      <c r="S16" s="120">
        <f>N16*(1-9%)</f>
        <v>819</v>
      </c>
      <c r="T16" s="121">
        <f>N16*(1-11%)</f>
        <v>801</v>
      </c>
      <c r="U16" s="376">
        <f>M16*(1-5%)</f>
        <v>1140</v>
      </c>
      <c r="V16" s="303">
        <f>M16*(1-7%)</f>
        <v>1116</v>
      </c>
      <c r="W16" s="305">
        <f>M16*(1-10%)</f>
        <v>1080</v>
      </c>
      <c r="X16" s="307" t="s">
        <v>256</v>
      </c>
    </row>
    <row r="17" spans="1:24" ht="94.5" customHeight="1" thickBot="1" x14ac:dyDescent="0.45">
      <c r="A17" s="425"/>
      <c r="B17" s="387"/>
      <c r="C17" s="369"/>
      <c r="D17" s="275" t="s">
        <v>335</v>
      </c>
      <c r="E17" s="389"/>
      <c r="F17" s="159" t="s">
        <v>1</v>
      </c>
      <c r="G17" s="160" t="s">
        <v>286</v>
      </c>
      <c r="H17" s="161" t="s">
        <v>4</v>
      </c>
      <c r="I17" s="161">
        <v>13</v>
      </c>
      <c r="J17" s="161" t="s">
        <v>285</v>
      </c>
      <c r="K17" s="162" t="s">
        <v>286</v>
      </c>
      <c r="L17" s="72">
        <v>10</v>
      </c>
      <c r="M17" s="314"/>
      <c r="N17" s="122">
        <f t="shared" si="7"/>
        <v>0</v>
      </c>
      <c r="O17" s="122">
        <f t="shared" si="8"/>
        <v>0</v>
      </c>
      <c r="P17" s="122">
        <f t="shared" si="9"/>
        <v>0</v>
      </c>
      <c r="Q17" s="122">
        <f t="shared" si="10"/>
        <v>0</v>
      </c>
      <c r="R17" s="123">
        <f t="shared" si="11"/>
        <v>0</v>
      </c>
      <c r="S17" s="123">
        <f>O17*(1-10%)</f>
        <v>0</v>
      </c>
      <c r="T17" s="123">
        <f>P17*(1-10%)</f>
        <v>0</v>
      </c>
      <c r="U17" s="377"/>
      <c r="V17" s="304"/>
      <c r="W17" s="306"/>
      <c r="X17" s="308"/>
    </row>
    <row r="18" spans="1:24" ht="93.75" customHeight="1" thickBot="1" x14ac:dyDescent="0.45">
      <c r="A18" s="425"/>
      <c r="B18" s="386" t="s">
        <v>42</v>
      </c>
      <c r="C18" s="368"/>
      <c r="D18" s="278" t="s">
        <v>325</v>
      </c>
      <c r="E18" s="388" t="s">
        <v>239</v>
      </c>
      <c r="F18" s="163" t="s">
        <v>1</v>
      </c>
      <c r="G18" s="156" t="s">
        <v>43</v>
      </c>
      <c r="H18" s="158" t="s">
        <v>39</v>
      </c>
      <c r="I18" s="516"/>
      <c r="J18" s="227" t="s">
        <v>46</v>
      </c>
      <c r="K18" s="158" t="s">
        <v>43</v>
      </c>
      <c r="L18" s="63">
        <v>10</v>
      </c>
      <c r="M18" s="309">
        <v>910</v>
      </c>
      <c r="N18" s="93">
        <f t="shared" ref="N18:N36" si="14">M18*(1-25%)</f>
        <v>682.5</v>
      </c>
      <c r="O18" s="93">
        <f t="shared" si="1"/>
        <v>673.4</v>
      </c>
      <c r="P18" s="93">
        <f t="shared" si="2"/>
        <v>664.3</v>
      </c>
      <c r="Q18" s="93">
        <f t="shared" si="3"/>
        <v>655.19999999999993</v>
      </c>
      <c r="R18" s="95">
        <f t="shared" si="4"/>
        <v>646.1</v>
      </c>
      <c r="S18" s="95">
        <f t="shared" si="5"/>
        <v>606.05999999999995</v>
      </c>
      <c r="T18" s="95">
        <f t="shared" si="6"/>
        <v>597.87</v>
      </c>
      <c r="U18" s="311">
        <f>M18*(1-5%)</f>
        <v>864.5</v>
      </c>
      <c r="V18" s="303">
        <f>M18*(1-7%)</f>
        <v>846.3</v>
      </c>
      <c r="W18" s="305">
        <f>M18*(1-10%)</f>
        <v>819</v>
      </c>
      <c r="X18" s="307" t="s">
        <v>256</v>
      </c>
    </row>
    <row r="19" spans="1:24" ht="81.75" customHeight="1" thickBot="1" x14ac:dyDescent="0.45">
      <c r="A19" s="425"/>
      <c r="B19" s="387"/>
      <c r="C19" s="518"/>
      <c r="D19" s="278" t="s">
        <v>326</v>
      </c>
      <c r="E19" s="389"/>
      <c r="F19" s="164" t="s">
        <v>1</v>
      </c>
      <c r="G19" s="160" t="s">
        <v>44</v>
      </c>
      <c r="H19" s="158" t="s">
        <v>45</v>
      </c>
      <c r="I19" s="517"/>
      <c r="J19" s="156" t="s">
        <v>47</v>
      </c>
      <c r="K19" s="162" t="s">
        <v>37</v>
      </c>
      <c r="L19" s="73">
        <v>8</v>
      </c>
      <c r="M19" s="310"/>
      <c r="N19" s="94">
        <f t="shared" si="14"/>
        <v>0</v>
      </c>
      <c r="O19" s="94">
        <f t="shared" si="1"/>
        <v>0</v>
      </c>
      <c r="P19" s="94">
        <f t="shared" si="2"/>
        <v>0</v>
      </c>
      <c r="Q19" s="94">
        <f t="shared" si="3"/>
        <v>0</v>
      </c>
      <c r="R19" s="97">
        <f t="shared" si="4"/>
        <v>0</v>
      </c>
      <c r="S19" s="97">
        <f t="shared" si="5"/>
        <v>0</v>
      </c>
      <c r="T19" s="97">
        <f t="shared" si="6"/>
        <v>0</v>
      </c>
      <c r="U19" s="312"/>
      <c r="V19" s="304"/>
      <c r="W19" s="306"/>
      <c r="X19" s="308"/>
    </row>
    <row r="20" spans="1:24" ht="88.5" customHeight="1" thickBot="1" x14ac:dyDescent="0.45">
      <c r="A20" s="425"/>
      <c r="B20" s="386" t="s">
        <v>280</v>
      </c>
      <c r="C20" s="368"/>
      <c r="D20" s="276" t="s">
        <v>314</v>
      </c>
      <c r="E20" s="388" t="s">
        <v>282</v>
      </c>
      <c r="F20" s="155">
        <v>24</v>
      </c>
      <c r="G20" s="156" t="s">
        <v>290</v>
      </c>
      <c r="H20" s="238" t="s">
        <v>29</v>
      </c>
      <c r="I20" s="157" t="s">
        <v>8</v>
      </c>
      <c r="J20" s="157" t="s">
        <v>292</v>
      </c>
      <c r="K20" s="158" t="s">
        <v>290</v>
      </c>
      <c r="L20" s="71" t="s">
        <v>12</v>
      </c>
      <c r="M20" s="313">
        <v>1300</v>
      </c>
      <c r="N20" s="118">
        <f t="shared" si="14"/>
        <v>975</v>
      </c>
      <c r="O20" s="118">
        <f t="shared" si="1"/>
        <v>962</v>
      </c>
      <c r="P20" s="118">
        <f t="shared" si="2"/>
        <v>949</v>
      </c>
      <c r="Q20" s="118">
        <f t="shared" si="3"/>
        <v>936</v>
      </c>
      <c r="R20" s="119">
        <f t="shared" si="4"/>
        <v>923</v>
      </c>
      <c r="S20" s="120">
        <f>N20*(1-9%)</f>
        <v>887.25</v>
      </c>
      <c r="T20" s="121">
        <f>N20*(1-11%)</f>
        <v>867.75</v>
      </c>
      <c r="U20" s="376">
        <f>M20*(1-5%)</f>
        <v>1235</v>
      </c>
      <c r="V20" s="303">
        <f>M20*(1-7%)</f>
        <v>1209</v>
      </c>
      <c r="W20" s="305">
        <f>M20*(1-10%)</f>
        <v>1170</v>
      </c>
      <c r="X20" s="307" t="s">
        <v>256</v>
      </c>
    </row>
    <row r="21" spans="1:24" ht="111" customHeight="1" thickBot="1" x14ac:dyDescent="0.45">
      <c r="A21" s="425"/>
      <c r="B21" s="387"/>
      <c r="C21" s="369"/>
      <c r="D21" s="277" t="s">
        <v>315</v>
      </c>
      <c r="E21" s="389"/>
      <c r="F21" s="159" t="s">
        <v>1</v>
      </c>
      <c r="G21" s="160" t="s">
        <v>291</v>
      </c>
      <c r="H21" s="161" t="s">
        <v>294</v>
      </c>
      <c r="I21" s="161">
        <v>13</v>
      </c>
      <c r="J21" s="161" t="s">
        <v>293</v>
      </c>
      <c r="K21" s="162" t="s">
        <v>295</v>
      </c>
      <c r="L21" s="72">
        <v>10</v>
      </c>
      <c r="M21" s="314"/>
      <c r="N21" s="122">
        <f t="shared" si="14"/>
        <v>0</v>
      </c>
      <c r="O21" s="122">
        <f t="shared" si="1"/>
        <v>0</v>
      </c>
      <c r="P21" s="122">
        <f t="shared" si="2"/>
        <v>0</v>
      </c>
      <c r="Q21" s="122">
        <f t="shared" si="3"/>
        <v>0</v>
      </c>
      <c r="R21" s="123">
        <f t="shared" si="4"/>
        <v>0</v>
      </c>
      <c r="S21" s="123">
        <f>O21*(1-10%)</f>
        <v>0</v>
      </c>
      <c r="T21" s="123">
        <f>P21*(1-10%)</f>
        <v>0</v>
      </c>
      <c r="U21" s="377"/>
      <c r="V21" s="304"/>
      <c r="W21" s="306"/>
      <c r="X21" s="308"/>
    </row>
    <row r="22" spans="1:24" ht="90" customHeight="1" thickBot="1" x14ac:dyDescent="0.45">
      <c r="A22" s="425"/>
      <c r="B22" s="386" t="s">
        <v>279</v>
      </c>
      <c r="C22" s="368"/>
      <c r="D22" s="276" t="s">
        <v>317</v>
      </c>
      <c r="E22" s="388" t="s">
        <v>283</v>
      </c>
      <c r="F22" s="155">
        <v>24</v>
      </c>
      <c r="G22" s="156" t="s">
        <v>169</v>
      </c>
      <c r="H22" s="157" t="s">
        <v>29</v>
      </c>
      <c r="I22" s="157" t="s">
        <v>8</v>
      </c>
      <c r="J22" s="157" t="s">
        <v>287</v>
      </c>
      <c r="K22" s="158" t="s">
        <v>169</v>
      </c>
      <c r="L22" s="71" t="s">
        <v>12</v>
      </c>
      <c r="M22" s="313">
        <v>1300</v>
      </c>
      <c r="N22" s="118">
        <f t="shared" si="14"/>
        <v>975</v>
      </c>
      <c r="O22" s="118">
        <f t="shared" si="1"/>
        <v>962</v>
      </c>
      <c r="P22" s="118">
        <f t="shared" si="2"/>
        <v>949</v>
      </c>
      <c r="Q22" s="118">
        <f t="shared" si="3"/>
        <v>936</v>
      </c>
      <c r="R22" s="119">
        <f t="shared" si="4"/>
        <v>923</v>
      </c>
      <c r="S22" s="120">
        <f>N22*(1-9%)</f>
        <v>887.25</v>
      </c>
      <c r="T22" s="121">
        <f>N22*(1-11%)</f>
        <v>867.75</v>
      </c>
      <c r="U22" s="376">
        <f>M22*(1-5%)</f>
        <v>1235</v>
      </c>
      <c r="V22" s="303">
        <f>M22*(1-7%)</f>
        <v>1209</v>
      </c>
      <c r="W22" s="305">
        <f>M22*(1-10%)</f>
        <v>1170</v>
      </c>
      <c r="X22" s="307" t="s">
        <v>256</v>
      </c>
    </row>
    <row r="23" spans="1:24" ht="111" customHeight="1" thickBot="1" x14ac:dyDescent="0.45">
      <c r="A23" s="425"/>
      <c r="B23" s="387"/>
      <c r="C23" s="369"/>
      <c r="D23" s="277" t="s">
        <v>318</v>
      </c>
      <c r="E23" s="389"/>
      <c r="F23" s="159" t="s">
        <v>1</v>
      </c>
      <c r="G23" s="160" t="s">
        <v>288</v>
      </c>
      <c r="H23" s="161" t="s">
        <v>4</v>
      </c>
      <c r="I23" s="161">
        <v>13</v>
      </c>
      <c r="J23" s="161" t="s">
        <v>289</v>
      </c>
      <c r="K23" s="162" t="s">
        <v>288</v>
      </c>
      <c r="L23" s="72">
        <v>10</v>
      </c>
      <c r="M23" s="314"/>
      <c r="N23" s="122">
        <f t="shared" si="14"/>
        <v>0</v>
      </c>
      <c r="O23" s="122">
        <f t="shared" si="1"/>
        <v>0</v>
      </c>
      <c r="P23" s="122">
        <f t="shared" si="2"/>
        <v>0</v>
      </c>
      <c r="Q23" s="122">
        <f t="shared" si="3"/>
        <v>0</v>
      </c>
      <c r="R23" s="123">
        <f t="shared" si="4"/>
        <v>0</v>
      </c>
      <c r="S23" s="123">
        <f>O23*(1-10%)</f>
        <v>0</v>
      </c>
      <c r="T23" s="123">
        <f>P23*(1-10%)</f>
        <v>0</v>
      </c>
      <c r="U23" s="377"/>
      <c r="V23" s="304"/>
      <c r="W23" s="306"/>
      <c r="X23" s="308"/>
    </row>
    <row r="24" spans="1:24" ht="117" customHeight="1" thickBot="1" x14ac:dyDescent="0.45">
      <c r="A24" s="425"/>
      <c r="B24" s="242" t="s">
        <v>299</v>
      </c>
      <c r="C24" s="302"/>
      <c r="D24" s="276" t="s">
        <v>314</v>
      </c>
      <c r="E24" s="240" t="s">
        <v>301</v>
      </c>
      <c r="F24" s="239">
        <v>24</v>
      </c>
      <c r="G24" s="156"/>
      <c r="H24" s="157" t="s">
        <v>302</v>
      </c>
      <c r="I24" s="157" t="s">
        <v>8</v>
      </c>
      <c r="J24" s="157" t="s">
        <v>293</v>
      </c>
      <c r="K24" s="158" t="s">
        <v>304</v>
      </c>
      <c r="L24" s="246" t="s">
        <v>12</v>
      </c>
      <c r="M24" s="250" t="s">
        <v>426</v>
      </c>
      <c r="N24" s="245" t="e">
        <f t="shared" si="14"/>
        <v>#VALUE!</v>
      </c>
      <c r="O24" s="118" t="e">
        <f t="shared" si="1"/>
        <v>#VALUE!</v>
      </c>
      <c r="P24" s="118" t="e">
        <f t="shared" si="2"/>
        <v>#VALUE!</v>
      </c>
      <c r="Q24" s="118" t="e">
        <f t="shared" si="3"/>
        <v>#VALUE!</v>
      </c>
      <c r="R24" s="119" t="e">
        <f t="shared" si="4"/>
        <v>#VALUE!</v>
      </c>
      <c r="S24" s="120" t="e">
        <f>N24*(1-9%)</f>
        <v>#VALUE!</v>
      </c>
      <c r="T24" s="249" t="e">
        <f>N24*(1-11%)</f>
        <v>#VALUE!</v>
      </c>
      <c r="U24" s="252" t="s">
        <v>427</v>
      </c>
      <c r="V24" s="253" t="s">
        <v>428</v>
      </c>
      <c r="W24" s="253" t="s">
        <v>429</v>
      </c>
      <c r="X24" s="300" t="s">
        <v>256</v>
      </c>
    </row>
    <row r="25" spans="1:24" ht="111.75" customHeight="1" thickBot="1" x14ac:dyDescent="0.45">
      <c r="A25" s="425"/>
      <c r="B25" s="301" t="s">
        <v>300</v>
      </c>
      <c r="C25" s="302"/>
      <c r="D25" s="276" t="s">
        <v>317</v>
      </c>
      <c r="E25" s="244" t="s">
        <v>447</v>
      </c>
      <c r="F25" s="241" t="s">
        <v>1</v>
      </c>
      <c r="G25" s="160"/>
      <c r="H25" s="161" t="s">
        <v>303</v>
      </c>
      <c r="I25" s="161">
        <v>13</v>
      </c>
      <c r="J25" s="161" t="s">
        <v>289</v>
      </c>
      <c r="K25" s="162" t="s">
        <v>305</v>
      </c>
      <c r="L25" s="247">
        <v>10</v>
      </c>
      <c r="M25" s="251" t="s">
        <v>430</v>
      </c>
      <c r="N25" s="248" t="e">
        <f t="shared" ref="N25:N27" si="15">M25*(1-25%)</f>
        <v>#VALUE!</v>
      </c>
      <c r="O25" s="122" t="e">
        <f t="shared" ref="O25:O27" si="16">M25*(1-26%)</f>
        <v>#VALUE!</v>
      </c>
      <c r="P25" s="122" t="e">
        <f t="shared" ref="P25:P27" si="17">M25*(1-27%)</f>
        <v>#VALUE!</v>
      </c>
      <c r="Q25" s="122" t="e">
        <f t="shared" ref="Q25:Q27" si="18">M25*(1-28%)</f>
        <v>#VALUE!</v>
      </c>
      <c r="R25" s="123" t="e">
        <f t="shared" ref="R25:R27" si="19">M25*(1-29%)</f>
        <v>#VALUE!</v>
      </c>
      <c r="S25" s="123" t="e">
        <f t="shared" ref="S25:T28" si="20">O25*(1-10%)</f>
        <v>#VALUE!</v>
      </c>
      <c r="T25" s="123" t="e">
        <f t="shared" si="20"/>
        <v>#VALUE!</v>
      </c>
      <c r="U25" s="252" t="s">
        <v>431</v>
      </c>
      <c r="V25" s="253" t="s">
        <v>432</v>
      </c>
      <c r="W25" s="253" t="s">
        <v>433</v>
      </c>
      <c r="X25" s="300" t="s">
        <v>256</v>
      </c>
    </row>
    <row r="26" spans="1:24" ht="166.5" customHeight="1" thickBot="1" x14ac:dyDescent="0.55000000000000004">
      <c r="A26" s="425"/>
      <c r="B26" s="243" t="s">
        <v>436</v>
      </c>
      <c r="C26" s="302"/>
      <c r="D26" s="276" t="s">
        <v>317</v>
      </c>
      <c r="E26" s="244" t="s">
        <v>448</v>
      </c>
      <c r="F26" s="241" t="s">
        <v>1</v>
      </c>
      <c r="G26" s="160"/>
      <c r="H26" s="161" t="s">
        <v>453</v>
      </c>
      <c r="I26" s="161">
        <v>13</v>
      </c>
      <c r="J26" s="161" t="s">
        <v>437</v>
      </c>
      <c r="K26" s="162" t="s">
        <v>452</v>
      </c>
      <c r="L26" s="247">
        <v>10</v>
      </c>
      <c r="M26" s="251" t="s">
        <v>438</v>
      </c>
      <c r="N26" s="248" t="e">
        <f t="shared" si="15"/>
        <v>#VALUE!</v>
      </c>
      <c r="O26" s="122" t="e">
        <f t="shared" si="16"/>
        <v>#VALUE!</v>
      </c>
      <c r="P26" s="122" t="e">
        <f t="shared" si="17"/>
        <v>#VALUE!</v>
      </c>
      <c r="Q26" s="122" t="e">
        <f t="shared" si="18"/>
        <v>#VALUE!</v>
      </c>
      <c r="R26" s="123" t="e">
        <f t="shared" si="19"/>
        <v>#VALUE!</v>
      </c>
      <c r="S26" s="123" t="e">
        <f t="shared" si="20"/>
        <v>#VALUE!</v>
      </c>
      <c r="T26" s="123" t="e">
        <f t="shared" si="20"/>
        <v>#VALUE!</v>
      </c>
      <c r="U26" s="252" t="s">
        <v>439</v>
      </c>
      <c r="V26" s="253" t="s">
        <v>440</v>
      </c>
      <c r="W26" s="253" t="s">
        <v>441</v>
      </c>
      <c r="X26" s="300" t="s">
        <v>256</v>
      </c>
    </row>
    <row r="27" spans="1:24" ht="185.25" customHeight="1" thickBot="1" x14ac:dyDescent="0.45">
      <c r="A27" s="425"/>
      <c r="B27" s="301" t="s">
        <v>443</v>
      </c>
      <c r="C27" s="302"/>
      <c r="D27" s="276" t="s">
        <v>444</v>
      </c>
      <c r="E27" s="244" t="s">
        <v>301</v>
      </c>
      <c r="F27" s="241" t="s">
        <v>1</v>
      </c>
      <c r="G27" s="160" t="s">
        <v>450</v>
      </c>
      <c r="H27" s="161" t="s">
        <v>446</v>
      </c>
      <c r="I27" s="161">
        <v>13</v>
      </c>
      <c r="J27" s="161" t="s">
        <v>445</v>
      </c>
      <c r="K27" s="162" t="s">
        <v>454</v>
      </c>
      <c r="L27" s="247">
        <v>10</v>
      </c>
      <c r="M27" s="251">
        <v>1300</v>
      </c>
      <c r="N27" s="248">
        <f t="shared" si="15"/>
        <v>975</v>
      </c>
      <c r="O27" s="122">
        <f t="shared" si="16"/>
        <v>962</v>
      </c>
      <c r="P27" s="122">
        <f t="shared" si="17"/>
        <v>949</v>
      </c>
      <c r="Q27" s="122">
        <f t="shared" si="18"/>
        <v>936</v>
      </c>
      <c r="R27" s="123">
        <f t="shared" si="19"/>
        <v>923</v>
      </c>
      <c r="S27" s="123">
        <f t="shared" si="20"/>
        <v>865.80000000000007</v>
      </c>
      <c r="T27" s="123">
        <f t="shared" si="20"/>
        <v>854.1</v>
      </c>
      <c r="U27" s="252">
        <f>M27*(1-5%)</f>
        <v>1235</v>
      </c>
      <c r="V27" s="251">
        <f>M27*(1-7%)</f>
        <v>1209</v>
      </c>
      <c r="W27" s="251">
        <f>M27*(1-10%)</f>
        <v>1170</v>
      </c>
      <c r="X27" s="300" t="s">
        <v>256</v>
      </c>
    </row>
    <row r="28" spans="1:24" ht="185.25" customHeight="1" thickBot="1" x14ac:dyDescent="0.45">
      <c r="A28" s="425"/>
      <c r="B28" s="301" t="s">
        <v>442</v>
      </c>
      <c r="C28" s="302"/>
      <c r="D28" s="276" t="s">
        <v>455</v>
      </c>
      <c r="E28" s="244" t="s">
        <v>447</v>
      </c>
      <c r="F28" s="241" t="s">
        <v>1</v>
      </c>
      <c r="G28" s="160" t="s">
        <v>451</v>
      </c>
      <c r="H28" s="161" t="s">
        <v>449</v>
      </c>
      <c r="I28" s="161">
        <v>13</v>
      </c>
      <c r="J28" s="161" t="s">
        <v>287</v>
      </c>
      <c r="K28" s="162" t="s">
        <v>454</v>
      </c>
      <c r="L28" s="247">
        <v>10</v>
      </c>
      <c r="M28" s="251">
        <v>1300</v>
      </c>
      <c r="N28" s="248">
        <f t="shared" si="14"/>
        <v>975</v>
      </c>
      <c r="O28" s="122">
        <f t="shared" si="1"/>
        <v>962</v>
      </c>
      <c r="P28" s="122">
        <f t="shared" si="2"/>
        <v>949</v>
      </c>
      <c r="Q28" s="122">
        <f t="shared" si="3"/>
        <v>936</v>
      </c>
      <c r="R28" s="123">
        <f t="shared" si="4"/>
        <v>923</v>
      </c>
      <c r="S28" s="123">
        <f t="shared" si="20"/>
        <v>865.80000000000007</v>
      </c>
      <c r="T28" s="123">
        <f t="shared" si="20"/>
        <v>854.1</v>
      </c>
      <c r="U28" s="252">
        <f>M28*(1-5%)</f>
        <v>1235</v>
      </c>
      <c r="V28" s="251">
        <f>M28*(1-7%)</f>
        <v>1209</v>
      </c>
      <c r="W28" s="251">
        <f>M28*(1-10%)</f>
        <v>1170</v>
      </c>
      <c r="X28" s="300" t="s">
        <v>256</v>
      </c>
    </row>
    <row r="29" spans="1:24" ht="90" customHeight="1" thickBot="1" x14ac:dyDescent="0.45">
      <c r="A29" s="425"/>
      <c r="B29" s="386" t="s">
        <v>48</v>
      </c>
      <c r="C29" s="368"/>
      <c r="D29" s="278" t="s">
        <v>327</v>
      </c>
      <c r="E29" s="388" t="s">
        <v>298</v>
      </c>
      <c r="F29" s="169">
        <v>12</v>
      </c>
      <c r="G29" s="156" t="s">
        <v>49</v>
      </c>
      <c r="H29" s="161" t="s">
        <v>39</v>
      </c>
      <c r="I29" s="161">
        <v>18.72</v>
      </c>
      <c r="J29" s="161" t="s">
        <v>53</v>
      </c>
      <c r="K29" s="158" t="s">
        <v>49</v>
      </c>
      <c r="L29" s="63">
        <v>12</v>
      </c>
      <c r="M29" s="313">
        <v>1200</v>
      </c>
      <c r="N29" s="292">
        <f t="shared" si="14"/>
        <v>900</v>
      </c>
      <c r="O29" s="292">
        <f t="shared" si="1"/>
        <v>888</v>
      </c>
      <c r="P29" s="292">
        <f t="shared" si="2"/>
        <v>876</v>
      </c>
      <c r="Q29" s="292">
        <f t="shared" si="3"/>
        <v>864</v>
      </c>
      <c r="R29" s="293">
        <f t="shared" si="4"/>
        <v>852</v>
      </c>
      <c r="S29" s="95">
        <f t="shared" si="5"/>
        <v>799.2</v>
      </c>
      <c r="T29" s="95">
        <f t="shared" si="6"/>
        <v>788.4</v>
      </c>
      <c r="U29" s="311">
        <f>M29*(1-5%)</f>
        <v>1140</v>
      </c>
      <c r="V29" s="303">
        <f>M29*(1-7%)</f>
        <v>1116</v>
      </c>
      <c r="W29" s="305">
        <f>M29*(1-10%)</f>
        <v>1080</v>
      </c>
      <c r="X29" s="307" t="s">
        <v>256</v>
      </c>
    </row>
    <row r="30" spans="1:24" ht="89.25" customHeight="1" thickBot="1" x14ac:dyDescent="0.45">
      <c r="A30" s="425"/>
      <c r="B30" s="442"/>
      <c r="C30" s="369"/>
      <c r="D30" s="278" t="s">
        <v>328</v>
      </c>
      <c r="E30" s="389"/>
      <c r="F30" s="170">
        <v>10</v>
      </c>
      <c r="G30" s="156" t="s">
        <v>51</v>
      </c>
      <c r="H30" s="161" t="s">
        <v>52</v>
      </c>
      <c r="I30" s="161">
        <v>12</v>
      </c>
      <c r="J30" s="161" t="s">
        <v>31</v>
      </c>
      <c r="K30" s="158" t="s">
        <v>50</v>
      </c>
      <c r="L30" s="73">
        <v>10</v>
      </c>
      <c r="M30" s="314"/>
      <c r="N30" s="94">
        <f t="shared" si="14"/>
        <v>0</v>
      </c>
      <c r="O30" s="94">
        <f t="shared" si="1"/>
        <v>0</v>
      </c>
      <c r="P30" s="94">
        <f t="shared" si="2"/>
        <v>0</v>
      </c>
      <c r="Q30" s="94">
        <f t="shared" si="3"/>
        <v>0</v>
      </c>
      <c r="R30" s="97">
        <f t="shared" si="4"/>
        <v>0</v>
      </c>
      <c r="S30" s="97">
        <f t="shared" si="5"/>
        <v>0</v>
      </c>
      <c r="T30" s="97">
        <f t="shared" si="6"/>
        <v>0</v>
      </c>
      <c r="U30" s="312"/>
      <c r="V30" s="304"/>
      <c r="W30" s="306"/>
      <c r="X30" s="308"/>
    </row>
    <row r="31" spans="1:24" ht="94.5" customHeight="1" thickBot="1" x14ac:dyDescent="0.45">
      <c r="A31" s="425"/>
      <c r="B31" s="386" t="s">
        <v>48</v>
      </c>
      <c r="C31" s="368"/>
      <c r="D31" s="278" t="s">
        <v>327</v>
      </c>
      <c r="E31" s="388" t="s">
        <v>297</v>
      </c>
      <c r="F31" s="169"/>
      <c r="G31" s="156" t="s">
        <v>49</v>
      </c>
      <c r="H31" s="161" t="s">
        <v>56</v>
      </c>
      <c r="I31" s="161"/>
      <c r="J31" s="296" t="s">
        <v>57</v>
      </c>
      <c r="K31" s="158" t="s">
        <v>49</v>
      </c>
      <c r="L31" s="63"/>
      <c r="M31" s="313">
        <v>1280</v>
      </c>
      <c r="N31" s="93">
        <f t="shared" si="14"/>
        <v>960</v>
      </c>
      <c r="O31" s="93">
        <f t="shared" si="1"/>
        <v>947.2</v>
      </c>
      <c r="P31" s="93">
        <f t="shared" si="2"/>
        <v>934.4</v>
      </c>
      <c r="Q31" s="93">
        <f t="shared" si="3"/>
        <v>921.59999999999991</v>
      </c>
      <c r="R31" s="95">
        <f t="shared" si="4"/>
        <v>908.8</v>
      </c>
      <c r="S31" s="95">
        <f t="shared" si="5"/>
        <v>852.48</v>
      </c>
      <c r="T31" s="95">
        <f t="shared" si="6"/>
        <v>840.96</v>
      </c>
      <c r="U31" s="311">
        <f>M31*(1-5%)</f>
        <v>1216</v>
      </c>
      <c r="V31" s="303">
        <f>M31*(1-7%)</f>
        <v>1190.3999999999999</v>
      </c>
      <c r="W31" s="305">
        <f>M31*(1-10%)</f>
        <v>1152</v>
      </c>
      <c r="X31" s="307" t="s">
        <v>256</v>
      </c>
    </row>
    <row r="32" spans="1:24" ht="99.75" customHeight="1" thickBot="1" x14ac:dyDescent="0.45">
      <c r="A32" s="425"/>
      <c r="B32" s="387"/>
      <c r="C32" s="369"/>
      <c r="D32" s="278" t="s">
        <v>328</v>
      </c>
      <c r="E32" s="389"/>
      <c r="F32" s="170"/>
      <c r="G32" s="156" t="s">
        <v>51</v>
      </c>
      <c r="H32" s="161" t="s">
        <v>58</v>
      </c>
      <c r="I32" s="161"/>
      <c r="J32" s="161" t="s">
        <v>59</v>
      </c>
      <c r="K32" s="158" t="s">
        <v>60</v>
      </c>
      <c r="L32" s="73"/>
      <c r="M32" s="314"/>
      <c r="N32" s="94">
        <f t="shared" si="14"/>
        <v>0</v>
      </c>
      <c r="O32" s="94">
        <f t="shared" si="1"/>
        <v>0</v>
      </c>
      <c r="P32" s="94">
        <f t="shared" si="2"/>
        <v>0</v>
      </c>
      <c r="Q32" s="94">
        <f t="shared" si="3"/>
        <v>0</v>
      </c>
      <c r="R32" s="97">
        <f t="shared" si="4"/>
        <v>0</v>
      </c>
      <c r="S32" s="97">
        <f t="shared" si="5"/>
        <v>0</v>
      </c>
      <c r="T32" s="97">
        <f t="shared" si="6"/>
        <v>0</v>
      </c>
      <c r="U32" s="312"/>
      <c r="V32" s="304"/>
      <c r="W32" s="306"/>
      <c r="X32" s="308"/>
    </row>
    <row r="33" spans="1:87" ht="81.75" customHeight="1" thickBot="1" x14ac:dyDescent="0.45">
      <c r="A33" s="425"/>
      <c r="B33" s="386" t="s">
        <v>61</v>
      </c>
      <c r="C33" s="368"/>
      <c r="D33" s="278" t="s">
        <v>329</v>
      </c>
      <c r="E33" s="388" t="s">
        <v>410</v>
      </c>
      <c r="F33" s="169"/>
      <c r="G33" s="156" t="s">
        <v>63</v>
      </c>
      <c r="H33" s="161" t="s">
        <v>39</v>
      </c>
      <c r="I33" s="161"/>
      <c r="J33" s="171" t="s">
        <v>62</v>
      </c>
      <c r="K33" s="158" t="s">
        <v>63</v>
      </c>
      <c r="L33" s="63"/>
      <c r="M33" s="313">
        <v>920</v>
      </c>
      <c r="N33" s="93">
        <f t="shared" si="14"/>
        <v>690</v>
      </c>
      <c r="O33" s="93">
        <f t="shared" si="1"/>
        <v>680.8</v>
      </c>
      <c r="P33" s="93">
        <f t="shared" si="2"/>
        <v>671.6</v>
      </c>
      <c r="Q33" s="93">
        <f t="shared" si="3"/>
        <v>662.4</v>
      </c>
      <c r="R33" s="95">
        <f t="shared" si="4"/>
        <v>653.19999999999993</v>
      </c>
      <c r="S33" s="95">
        <f t="shared" si="5"/>
        <v>612.72</v>
      </c>
      <c r="T33" s="95">
        <f t="shared" si="6"/>
        <v>604.44000000000005</v>
      </c>
      <c r="U33" s="311">
        <f>M33*(1-5%)</f>
        <v>874</v>
      </c>
      <c r="V33" s="303">
        <f>M33*(1-7%)</f>
        <v>855.59999999999991</v>
      </c>
      <c r="W33" s="305">
        <f>M33*(1-10%)</f>
        <v>828</v>
      </c>
      <c r="X33" s="307" t="s">
        <v>256</v>
      </c>
    </row>
    <row r="34" spans="1:87" ht="81.75" customHeight="1" thickBot="1" x14ac:dyDescent="0.45">
      <c r="A34" s="425"/>
      <c r="B34" s="387"/>
      <c r="C34" s="369"/>
      <c r="D34" s="278" t="s">
        <v>330</v>
      </c>
      <c r="E34" s="389"/>
      <c r="F34" s="170"/>
      <c r="G34" s="156" t="s">
        <v>67</v>
      </c>
      <c r="H34" s="161" t="s">
        <v>64</v>
      </c>
      <c r="I34" s="161"/>
      <c r="J34" s="161" t="s">
        <v>65</v>
      </c>
      <c r="K34" s="158" t="s">
        <v>66</v>
      </c>
      <c r="L34" s="73"/>
      <c r="M34" s="314"/>
      <c r="N34" s="94">
        <f t="shared" si="14"/>
        <v>0</v>
      </c>
      <c r="O34" s="94">
        <f t="shared" si="1"/>
        <v>0</v>
      </c>
      <c r="P34" s="94">
        <f t="shared" si="2"/>
        <v>0</v>
      </c>
      <c r="Q34" s="94">
        <f t="shared" si="3"/>
        <v>0</v>
      </c>
      <c r="R34" s="97">
        <f t="shared" si="4"/>
        <v>0</v>
      </c>
      <c r="S34" s="97">
        <f t="shared" si="5"/>
        <v>0</v>
      </c>
      <c r="T34" s="97">
        <f t="shared" si="6"/>
        <v>0</v>
      </c>
      <c r="U34" s="312"/>
      <c r="V34" s="304"/>
      <c r="W34" s="306"/>
      <c r="X34" s="308"/>
    </row>
    <row r="35" spans="1:87" ht="81" customHeight="1" thickBot="1" x14ac:dyDescent="0.45">
      <c r="A35" s="425"/>
      <c r="B35" s="386" t="s">
        <v>68</v>
      </c>
      <c r="C35" s="368"/>
      <c r="D35" s="278" t="s">
        <v>331</v>
      </c>
      <c r="E35" s="388" t="s">
        <v>412</v>
      </c>
      <c r="F35" s="169"/>
      <c r="G35" s="156" t="s">
        <v>70</v>
      </c>
      <c r="H35" s="161" t="s">
        <v>69</v>
      </c>
      <c r="I35" s="161"/>
      <c r="J35" s="171" t="s">
        <v>71</v>
      </c>
      <c r="K35" s="158" t="s">
        <v>72</v>
      </c>
      <c r="L35" s="63"/>
      <c r="M35" s="313">
        <v>1280</v>
      </c>
      <c r="N35" s="93">
        <f t="shared" si="14"/>
        <v>960</v>
      </c>
      <c r="O35" s="93">
        <f t="shared" si="1"/>
        <v>947.2</v>
      </c>
      <c r="P35" s="93">
        <f t="shared" si="2"/>
        <v>934.4</v>
      </c>
      <c r="Q35" s="93">
        <f t="shared" si="3"/>
        <v>921.59999999999991</v>
      </c>
      <c r="R35" s="95">
        <f t="shared" si="4"/>
        <v>908.8</v>
      </c>
      <c r="S35" s="95">
        <f t="shared" si="5"/>
        <v>852.48</v>
      </c>
      <c r="T35" s="95">
        <f t="shared" si="6"/>
        <v>840.96</v>
      </c>
      <c r="U35" s="311">
        <f>M35*(1-5%)</f>
        <v>1216</v>
      </c>
      <c r="V35" s="303">
        <f>M35*(1-7%)</f>
        <v>1190.3999999999999</v>
      </c>
      <c r="W35" s="305">
        <f>M35*(1-10%)</f>
        <v>1152</v>
      </c>
      <c r="X35" s="307" t="s">
        <v>256</v>
      </c>
    </row>
    <row r="36" spans="1:87" ht="110.25" customHeight="1" thickBot="1" x14ac:dyDescent="0.45">
      <c r="A36" s="425"/>
      <c r="B36" s="387"/>
      <c r="C36" s="369"/>
      <c r="D36" s="278" t="s">
        <v>332</v>
      </c>
      <c r="E36" s="389"/>
      <c r="F36" s="170"/>
      <c r="G36" s="156" t="s">
        <v>75</v>
      </c>
      <c r="H36" s="161" t="s">
        <v>73</v>
      </c>
      <c r="I36" s="161"/>
      <c r="J36" s="161" t="s">
        <v>65</v>
      </c>
      <c r="K36" s="158" t="s">
        <v>74</v>
      </c>
      <c r="L36" s="73"/>
      <c r="M36" s="314"/>
      <c r="N36" s="94">
        <f t="shared" si="14"/>
        <v>0</v>
      </c>
      <c r="O36" s="94">
        <f t="shared" si="1"/>
        <v>0</v>
      </c>
      <c r="P36" s="94">
        <f t="shared" si="2"/>
        <v>0</v>
      </c>
      <c r="Q36" s="94">
        <f t="shared" si="3"/>
        <v>0</v>
      </c>
      <c r="R36" s="97">
        <f t="shared" si="4"/>
        <v>0</v>
      </c>
      <c r="S36" s="97">
        <f t="shared" si="5"/>
        <v>0</v>
      </c>
      <c r="T36" s="97">
        <f t="shared" si="6"/>
        <v>0</v>
      </c>
      <c r="U36" s="312"/>
      <c r="V36" s="304"/>
      <c r="W36" s="306"/>
      <c r="X36" s="308"/>
    </row>
    <row r="37" spans="1:87" s="3" customFormat="1" ht="80.25" customHeight="1" thickBot="1" x14ac:dyDescent="0.45">
      <c r="A37" s="425"/>
      <c r="B37" s="408" t="s">
        <v>76</v>
      </c>
      <c r="C37" s="201"/>
      <c r="D37" s="279" t="s">
        <v>333</v>
      </c>
      <c r="E37" s="450" t="s">
        <v>411</v>
      </c>
      <c r="F37" s="169"/>
      <c r="G37" s="156" t="s">
        <v>78</v>
      </c>
      <c r="H37" s="161" t="s">
        <v>79</v>
      </c>
      <c r="I37" s="161"/>
      <c r="J37" s="161" t="s">
        <v>77</v>
      </c>
      <c r="K37" s="158" t="s">
        <v>80</v>
      </c>
      <c r="L37" s="63">
        <v>38</v>
      </c>
      <c r="M37" s="313">
        <v>1200</v>
      </c>
      <c r="N37" s="93">
        <f t="shared" ref="N37:N46" si="21">M37*(1-25%)</f>
        <v>900</v>
      </c>
      <c r="O37" s="93">
        <f t="shared" ref="O37:O46" si="22">M37*(1-26%)</f>
        <v>888</v>
      </c>
      <c r="P37" s="93">
        <f t="shared" ref="P37:P46" si="23">M37*(1-27%)</f>
        <v>876</v>
      </c>
      <c r="Q37" s="93">
        <f t="shared" ref="Q37:Q46" si="24">M37*(1-28%)</f>
        <v>864</v>
      </c>
      <c r="R37" s="95">
        <f t="shared" ref="R37:R46" si="25">M37*(1-29%)</f>
        <v>852</v>
      </c>
      <c r="S37" s="95">
        <f t="shared" ref="S37:T46" si="26">O37*(1-10%)</f>
        <v>799.2</v>
      </c>
      <c r="T37" s="96">
        <f t="shared" si="26"/>
        <v>788.4</v>
      </c>
      <c r="U37" s="303">
        <f>M37*(1-5%)</f>
        <v>1140</v>
      </c>
      <c r="V37" s="303">
        <f>M37*(1-7%)</f>
        <v>1116</v>
      </c>
      <c r="W37" s="305">
        <f>M37*(1-10%)</f>
        <v>1080</v>
      </c>
      <c r="X37" s="307" t="s">
        <v>256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s="3" customFormat="1" ht="97.5" customHeight="1" thickBot="1" x14ac:dyDescent="0.45">
      <c r="A38" s="426"/>
      <c r="B38" s="506"/>
      <c r="C38" s="202"/>
      <c r="D38" s="280" t="s">
        <v>334</v>
      </c>
      <c r="E38" s="451"/>
      <c r="F38" s="172"/>
      <c r="G38" s="173" t="s">
        <v>81</v>
      </c>
      <c r="H38" s="174" t="s">
        <v>4</v>
      </c>
      <c r="I38" s="174"/>
      <c r="J38" s="161" t="s">
        <v>65</v>
      </c>
      <c r="K38" s="158" t="s">
        <v>82</v>
      </c>
      <c r="L38" s="73">
        <v>12</v>
      </c>
      <c r="M38" s="314"/>
      <c r="N38" s="94">
        <f t="shared" si="21"/>
        <v>0</v>
      </c>
      <c r="O38" s="94">
        <f t="shared" si="22"/>
        <v>0</v>
      </c>
      <c r="P38" s="94">
        <f t="shared" si="23"/>
        <v>0</v>
      </c>
      <c r="Q38" s="94">
        <f t="shared" si="24"/>
        <v>0</v>
      </c>
      <c r="R38" s="97">
        <f t="shared" si="25"/>
        <v>0</v>
      </c>
      <c r="S38" s="97">
        <f t="shared" si="26"/>
        <v>0</v>
      </c>
      <c r="T38" s="98">
        <f t="shared" si="26"/>
        <v>0</v>
      </c>
      <c r="U38" s="304"/>
      <c r="V38" s="304"/>
      <c r="W38" s="306"/>
      <c r="X38" s="308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</row>
    <row r="39" spans="1:87" ht="22.5" customHeight="1" thickBot="1" x14ac:dyDescent="0.25">
      <c r="A39" s="53"/>
      <c r="B39" s="348" t="s">
        <v>235</v>
      </c>
      <c r="C39" s="349"/>
      <c r="D39" s="350"/>
      <c r="E39" s="354" t="s">
        <v>0</v>
      </c>
      <c r="F39" s="355"/>
      <c r="G39" s="355"/>
      <c r="H39" s="355"/>
      <c r="I39" s="355"/>
      <c r="J39" s="355"/>
      <c r="K39" s="355"/>
      <c r="L39" s="356"/>
      <c r="M39" s="335" t="s">
        <v>7</v>
      </c>
      <c r="N39" s="336"/>
      <c r="O39" s="336"/>
      <c r="P39" s="336"/>
      <c r="Q39" s="336"/>
      <c r="R39" s="336"/>
      <c r="S39" s="336"/>
      <c r="T39" s="336"/>
      <c r="U39" s="336"/>
      <c r="V39" s="336"/>
      <c r="W39" s="337"/>
      <c r="X39" s="54"/>
    </row>
    <row r="40" spans="1:87" ht="126.75" thickBot="1" x14ac:dyDescent="0.25">
      <c r="A40" s="25"/>
      <c r="B40" s="351"/>
      <c r="C40" s="352"/>
      <c r="D40" s="353"/>
      <c r="E40" s="126" t="s">
        <v>23</v>
      </c>
      <c r="F40" s="126" t="s">
        <v>2</v>
      </c>
      <c r="G40" s="126" t="s">
        <v>55</v>
      </c>
      <c r="H40" s="126" t="s">
        <v>10</v>
      </c>
      <c r="I40" s="126" t="s">
        <v>9</v>
      </c>
      <c r="J40" s="126" t="s">
        <v>24</v>
      </c>
      <c r="K40" s="126" t="s">
        <v>54</v>
      </c>
      <c r="L40" s="55" t="s">
        <v>11</v>
      </c>
      <c r="M40" s="217" t="s">
        <v>244</v>
      </c>
      <c r="N40" s="218" t="s">
        <v>13</v>
      </c>
      <c r="O40" s="219" t="s">
        <v>17</v>
      </c>
      <c r="P40" s="219" t="s">
        <v>14</v>
      </c>
      <c r="Q40" s="219" t="s">
        <v>15</v>
      </c>
      <c r="R40" s="220" t="s">
        <v>16</v>
      </c>
      <c r="S40" s="221" t="s">
        <v>5</v>
      </c>
      <c r="T40" s="220" t="s">
        <v>6</v>
      </c>
      <c r="U40" s="214" t="s">
        <v>252</v>
      </c>
      <c r="V40" s="214" t="s">
        <v>253</v>
      </c>
      <c r="W40" s="214" t="s">
        <v>259</v>
      </c>
      <c r="X40" s="214" t="s">
        <v>257</v>
      </c>
    </row>
    <row r="41" spans="1:87" s="2" customFormat="1" ht="12.75" x14ac:dyDescent="0.2">
      <c r="A41" s="436" t="s">
        <v>190</v>
      </c>
      <c r="B41" s="437"/>
      <c r="C41" s="437"/>
      <c r="D41" s="437"/>
      <c r="E41" s="437"/>
      <c r="F41" s="437"/>
      <c r="G41" s="437"/>
      <c r="H41" s="437"/>
      <c r="I41" s="437"/>
      <c r="J41" s="437"/>
      <c r="K41" s="437"/>
      <c r="L41" s="437"/>
      <c r="M41" s="437"/>
      <c r="N41" s="437"/>
      <c r="O41" s="437"/>
      <c r="P41" s="437"/>
      <c r="Q41" s="437"/>
      <c r="R41" s="437"/>
      <c r="S41" s="437"/>
      <c r="T41" s="437"/>
      <c r="U41" s="437"/>
      <c r="V41" s="437"/>
      <c r="W41" s="437"/>
      <c r="X41" s="438"/>
    </row>
    <row r="42" spans="1:87" s="2" customFormat="1" ht="21" customHeight="1" thickBot="1" x14ac:dyDescent="0.25">
      <c r="A42" s="439"/>
      <c r="B42" s="440"/>
      <c r="C42" s="440"/>
      <c r="D42" s="440"/>
      <c r="E42" s="440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  <c r="Q42" s="440"/>
      <c r="R42" s="440"/>
      <c r="S42" s="440"/>
      <c r="T42" s="440"/>
      <c r="U42" s="440"/>
      <c r="V42" s="440"/>
      <c r="W42" s="440"/>
      <c r="X42" s="441"/>
    </row>
    <row r="43" spans="1:87" s="2" customFormat="1" ht="93.75" customHeight="1" thickBot="1" x14ac:dyDescent="0.45">
      <c r="A43" s="424" t="s">
        <v>190</v>
      </c>
      <c r="B43" s="408" t="s">
        <v>83</v>
      </c>
      <c r="C43" s="201"/>
      <c r="D43" s="279" t="s">
        <v>336</v>
      </c>
      <c r="E43" s="445" t="s">
        <v>194</v>
      </c>
      <c r="F43" s="175"/>
      <c r="G43" s="173" t="s">
        <v>88</v>
      </c>
      <c r="H43" s="174" t="s">
        <v>79</v>
      </c>
      <c r="I43" s="174"/>
      <c r="J43" s="161" t="s">
        <v>84</v>
      </c>
      <c r="K43" s="158" t="s">
        <v>86</v>
      </c>
      <c r="L43" s="63">
        <v>41</v>
      </c>
      <c r="M43" s="313">
        <v>1420</v>
      </c>
      <c r="N43" s="93">
        <f t="shared" si="21"/>
        <v>1065</v>
      </c>
      <c r="O43" s="93">
        <f t="shared" si="22"/>
        <v>1050.8</v>
      </c>
      <c r="P43" s="93">
        <f t="shared" si="23"/>
        <v>1036.5999999999999</v>
      </c>
      <c r="Q43" s="93">
        <f t="shared" si="24"/>
        <v>1022.4</v>
      </c>
      <c r="R43" s="95">
        <f t="shared" si="25"/>
        <v>1008.1999999999999</v>
      </c>
      <c r="S43" s="95">
        <f>O43*(1-10%)</f>
        <v>945.72</v>
      </c>
      <c r="T43" s="96">
        <f>P43*(1-10%)</f>
        <v>932.93999999999994</v>
      </c>
      <c r="U43" s="303">
        <f>M43*(1-5%)</f>
        <v>1349</v>
      </c>
      <c r="V43" s="303">
        <f>M43*(1-7%)</f>
        <v>1320.6</v>
      </c>
      <c r="W43" s="305">
        <f>M43*(1-10%)</f>
        <v>1278</v>
      </c>
      <c r="X43" s="307" t="s">
        <v>256</v>
      </c>
    </row>
    <row r="44" spans="1:87" s="2" customFormat="1" ht="107.25" customHeight="1" thickBot="1" x14ac:dyDescent="0.45">
      <c r="A44" s="425"/>
      <c r="B44" s="409"/>
      <c r="C44" s="202"/>
      <c r="D44" s="280" t="s">
        <v>337</v>
      </c>
      <c r="E44" s="446"/>
      <c r="F44" s="172"/>
      <c r="G44" s="173" t="s">
        <v>89</v>
      </c>
      <c r="H44" s="174" t="s">
        <v>45</v>
      </c>
      <c r="I44" s="174"/>
      <c r="J44" s="161" t="s">
        <v>85</v>
      </c>
      <c r="K44" s="176" t="s">
        <v>87</v>
      </c>
      <c r="L44" s="64"/>
      <c r="M44" s="314"/>
      <c r="N44" s="94">
        <f t="shared" si="21"/>
        <v>0</v>
      </c>
      <c r="O44" s="94">
        <f t="shared" si="22"/>
        <v>0</v>
      </c>
      <c r="P44" s="94">
        <f t="shared" si="23"/>
        <v>0</v>
      </c>
      <c r="Q44" s="94">
        <f t="shared" si="24"/>
        <v>0</v>
      </c>
      <c r="R44" s="97">
        <f t="shared" si="25"/>
        <v>0</v>
      </c>
      <c r="S44" s="97">
        <f>O44*(1-10%)</f>
        <v>0</v>
      </c>
      <c r="T44" s="98">
        <f>P44*(1-10%)</f>
        <v>0</v>
      </c>
      <c r="U44" s="304"/>
      <c r="V44" s="304"/>
      <c r="W44" s="306"/>
      <c r="X44" s="308"/>
    </row>
    <row r="45" spans="1:87" s="2" customFormat="1" ht="47.25" customHeight="1" x14ac:dyDescent="0.4">
      <c r="A45" s="425"/>
      <c r="B45" s="408" t="s">
        <v>90</v>
      </c>
      <c r="C45" s="201"/>
      <c r="D45" s="281"/>
      <c r="E45" s="379" t="s">
        <v>240</v>
      </c>
      <c r="F45" s="177"/>
      <c r="G45" s="208" t="s">
        <v>92</v>
      </c>
      <c r="H45" s="208" t="s">
        <v>69</v>
      </c>
      <c r="I45" s="212"/>
      <c r="J45" s="206" t="s">
        <v>93</v>
      </c>
      <c r="K45" s="206" t="s">
        <v>91</v>
      </c>
      <c r="L45" s="34">
        <v>41</v>
      </c>
      <c r="M45" s="309">
        <v>1420</v>
      </c>
      <c r="N45" s="93">
        <f t="shared" si="21"/>
        <v>1065</v>
      </c>
      <c r="O45" s="93">
        <f t="shared" si="22"/>
        <v>1050.8</v>
      </c>
      <c r="P45" s="93">
        <f t="shared" si="23"/>
        <v>1036.5999999999999</v>
      </c>
      <c r="Q45" s="93">
        <f t="shared" si="24"/>
        <v>1022.4</v>
      </c>
      <c r="R45" s="95">
        <f t="shared" si="25"/>
        <v>1008.1999999999999</v>
      </c>
      <c r="S45" s="95">
        <f t="shared" si="26"/>
        <v>945.72</v>
      </c>
      <c r="T45" s="96">
        <f t="shared" si="26"/>
        <v>932.93999999999994</v>
      </c>
      <c r="U45" s="303">
        <f>M45*(1-5%)</f>
        <v>1349</v>
      </c>
      <c r="V45" s="303">
        <f>M45*(1-7%)</f>
        <v>1320.6</v>
      </c>
      <c r="W45" s="305">
        <f>M45*(1-10%)</f>
        <v>1278</v>
      </c>
      <c r="X45" s="307" t="s">
        <v>256</v>
      </c>
    </row>
    <row r="46" spans="1:87" s="2" customFormat="1" ht="67.5" customHeight="1" thickBot="1" x14ac:dyDescent="0.45">
      <c r="A46" s="425"/>
      <c r="B46" s="409"/>
      <c r="C46" s="202"/>
      <c r="D46" s="282" t="s">
        <v>338</v>
      </c>
      <c r="E46" s="380"/>
      <c r="F46" s="178"/>
      <c r="G46" s="225"/>
      <c r="H46" s="225"/>
      <c r="I46" s="225"/>
      <c r="J46" s="226"/>
      <c r="K46" s="226"/>
      <c r="L46" s="40"/>
      <c r="M46" s="460"/>
      <c r="N46" s="94">
        <f t="shared" si="21"/>
        <v>0</v>
      </c>
      <c r="O46" s="94">
        <f t="shared" si="22"/>
        <v>0</v>
      </c>
      <c r="P46" s="94">
        <f t="shared" si="23"/>
        <v>0</v>
      </c>
      <c r="Q46" s="94">
        <f t="shared" si="24"/>
        <v>0</v>
      </c>
      <c r="R46" s="97">
        <f t="shared" si="25"/>
        <v>0</v>
      </c>
      <c r="S46" s="97">
        <f t="shared" si="26"/>
        <v>0</v>
      </c>
      <c r="T46" s="98">
        <f t="shared" si="26"/>
        <v>0</v>
      </c>
      <c r="U46" s="304"/>
      <c r="V46" s="304"/>
      <c r="W46" s="306"/>
      <c r="X46" s="308"/>
    </row>
    <row r="47" spans="1:87" ht="107.25" customHeight="1" thickBot="1" x14ac:dyDescent="0.45">
      <c r="A47" s="425"/>
      <c r="B47" s="408" t="s">
        <v>94</v>
      </c>
      <c r="C47" s="33"/>
      <c r="D47" s="279" t="s">
        <v>339</v>
      </c>
      <c r="E47" s="445" t="s">
        <v>414</v>
      </c>
      <c r="F47" s="175"/>
      <c r="G47" s="222" t="s">
        <v>91</v>
      </c>
      <c r="H47" s="213" t="s">
        <v>98</v>
      </c>
      <c r="I47" s="223"/>
      <c r="J47" s="224" t="s">
        <v>84</v>
      </c>
      <c r="K47" s="211" t="s">
        <v>95</v>
      </c>
      <c r="L47" s="60"/>
      <c r="M47" s="313">
        <v>1420</v>
      </c>
      <c r="N47" s="93">
        <f t="shared" ref="N47:N73" si="27">M47*(1-25%)</f>
        <v>1065</v>
      </c>
      <c r="O47" s="103">
        <f t="shared" ref="O47:O73" si="28">M47*(1-26%)</f>
        <v>1050.8</v>
      </c>
      <c r="P47" s="103">
        <f t="shared" ref="P47:P73" si="29">M47*(1-27%)</f>
        <v>1036.5999999999999</v>
      </c>
      <c r="Q47" s="103">
        <f t="shared" ref="Q47:Q73" si="30">M47*(1-28%)</f>
        <v>1022.4</v>
      </c>
      <c r="R47" s="104">
        <f t="shared" ref="R47:R73" si="31">M47*(1-29%)</f>
        <v>1008.1999999999999</v>
      </c>
      <c r="S47" s="104">
        <f t="shared" ref="S47:S73" si="32">O47*(1-10%)</f>
        <v>945.72</v>
      </c>
      <c r="T47" s="105">
        <f t="shared" ref="T47:T73" si="33">P47*(1-10%)</f>
        <v>932.93999999999994</v>
      </c>
      <c r="U47" s="303">
        <f>M47*(1-5%)</f>
        <v>1349</v>
      </c>
      <c r="V47" s="303">
        <f>M47*(1-7%)</f>
        <v>1320.6</v>
      </c>
      <c r="W47" s="305">
        <f>M47*(1-10%)</f>
        <v>1278</v>
      </c>
      <c r="X47" s="307" t="s">
        <v>256</v>
      </c>
    </row>
    <row r="48" spans="1:87" ht="105" customHeight="1" thickBot="1" x14ac:dyDescent="0.45">
      <c r="A48" s="425"/>
      <c r="B48" s="409"/>
      <c r="C48" s="65"/>
      <c r="D48" s="280" t="s">
        <v>340</v>
      </c>
      <c r="E48" s="446"/>
      <c r="F48" s="181"/>
      <c r="G48" s="173" t="s">
        <v>100</v>
      </c>
      <c r="H48" s="174" t="s">
        <v>99</v>
      </c>
      <c r="I48" s="179"/>
      <c r="J48" s="180" t="s">
        <v>97</v>
      </c>
      <c r="K48" s="158" t="s">
        <v>96</v>
      </c>
      <c r="L48" s="61"/>
      <c r="M48" s="314"/>
      <c r="N48" s="94">
        <f t="shared" si="27"/>
        <v>0</v>
      </c>
      <c r="O48" s="106">
        <f t="shared" si="28"/>
        <v>0</v>
      </c>
      <c r="P48" s="106">
        <f t="shared" si="29"/>
        <v>0</v>
      </c>
      <c r="Q48" s="106">
        <f t="shared" si="30"/>
        <v>0</v>
      </c>
      <c r="R48" s="107">
        <f t="shared" si="31"/>
        <v>0</v>
      </c>
      <c r="S48" s="107">
        <f t="shared" si="32"/>
        <v>0</v>
      </c>
      <c r="T48" s="108">
        <f t="shared" si="33"/>
        <v>0</v>
      </c>
      <c r="U48" s="304"/>
      <c r="V48" s="304"/>
      <c r="W48" s="306"/>
      <c r="X48" s="308"/>
    </row>
    <row r="49" spans="1:87" s="3" customFormat="1" ht="96" customHeight="1" thickBot="1" x14ac:dyDescent="0.45">
      <c r="A49" s="425"/>
      <c r="B49" s="408" t="s">
        <v>101</v>
      </c>
      <c r="C49" s="201"/>
      <c r="D49" s="279" t="s">
        <v>341</v>
      </c>
      <c r="E49" s="445" t="s">
        <v>413</v>
      </c>
      <c r="F49" s="175"/>
      <c r="G49" s="173" t="s">
        <v>102</v>
      </c>
      <c r="H49" s="174" t="s">
        <v>98</v>
      </c>
      <c r="I49" s="174"/>
      <c r="J49" s="174" t="s">
        <v>84</v>
      </c>
      <c r="K49" s="158" t="s">
        <v>35</v>
      </c>
      <c r="L49" s="60">
        <v>38</v>
      </c>
      <c r="M49" s="313">
        <v>1420</v>
      </c>
      <c r="N49" s="93">
        <f t="shared" si="27"/>
        <v>1065</v>
      </c>
      <c r="O49" s="103">
        <f t="shared" si="28"/>
        <v>1050.8</v>
      </c>
      <c r="P49" s="103">
        <f t="shared" si="29"/>
        <v>1036.5999999999999</v>
      </c>
      <c r="Q49" s="103">
        <f t="shared" si="30"/>
        <v>1022.4</v>
      </c>
      <c r="R49" s="104">
        <f t="shared" si="31"/>
        <v>1008.1999999999999</v>
      </c>
      <c r="S49" s="104">
        <f t="shared" si="32"/>
        <v>945.72</v>
      </c>
      <c r="T49" s="105">
        <f t="shared" si="33"/>
        <v>932.93999999999994</v>
      </c>
      <c r="U49" s="303">
        <f>M49*(1-5%)</f>
        <v>1349</v>
      </c>
      <c r="V49" s="303">
        <f>M49*(1-7%)</f>
        <v>1320.6</v>
      </c>
      <c r="W49" s="305">
        <f>M49*(1-10%)</f>
        <v>1278</v>
      </c>
      <c r="X49" s="307" t="s">
        <v>256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</row>
    <row r="50" spans="1:87" s="3" customFormat="1" ht="106.5" customHeight="1" thickBot="1" x14ac:dyDescent="0.45">
      <c r="A50" s="425"/>
      <c r="B50" s="409"/>
      <c r="C50" s="202"/>
      <c r="D50" s="280" t="s">
        <v>342</v>
      </c>
      <c r="E50" s="446"/>
      <c r="F50" s="172"/>
      <c r="G50" s="173" t="s">
        <v>87</v>
      </c>
      <c r="H50" s="174" t="s">
        <v>103</v>
      </c>
      <c r="I50" s="174"/>
      <c r="J50" s="174" t="s">
        <v>97</v>
      </c>
      <c r="K50" s="158" t="s">
        <v>104</v>
      </c>
      <c r="L50" s="61">
        <v>12</v>
      </c>
      <c r="M50" s="314"/>
      <c r="N50" s="94">
        <f t="shared" si="27"/>
        <v>0</v>
      </c>
      <c r="O50" s="106">
        <f t="shared" si="28"/>
        <v>0</v>
      </c>
      <c r="P50" s="106">
        <f t="shared" si="29"/>
        <v>0</v>
      </c>
      <c r="Q50" s="106">
        <f t="shared" si="30"/>
        <v>0</v>
      </c>
      <c r="R50" s="107">
        <f t="shared" si="31"/>
        <v>0</v>
      </c>
      <c r="S50" s="107">
        <f t="shared" si="32"/>
        <v>0</v>
      </c>
      <c r="T50" s="108">
        <f t="shared" si="33"/>
        <v>0</v>
      </c>
      <c r="U50" s="304"/>
      <c r="V50" s="304"/>
      <c r="W50" s="306"/>
      <c r="X50" s="308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</row>
    <row r="51" spans="1:87" s="2" customFormat="1" ht="87.75" customHeight="1" thickBot="1" x14ac:dyDescent="0.45">
      <c r="A51" s="425"/>
      <c r="B51" s="408" t="s">
        <v>105</v>
      </c>
      <c r="C51" s="30"/>
      <c r="D51" s="283" t="s">
        <v>343</v>
      </c>
      <c r="E51" s="445" t="s">
        <v>241</v>
      </c>
      <c r="F51" s="182"/>
      <c r="G51" s="173" t="s">
        <v>107</v>
      </c>
      <c r="H51" s="174" t="s">
        <v>79</v>
      </c>
      <c r="I51" s="174"/>
      <c r="J51" s="174" t="s">
        <v>85</v>
      </c>
      <c r="K51" s="158" t="s">
        <v>110</v>
      </c>
      <c r="L51" s="66">
        <v>32</v>
      </c>
      <c r="M51" s="313">
        <v>1420</v>
      </c>
      <c r="N51" s="99">
        <f t="shared" si="27"/>
        <v>1065</v>
      </c>
      <c r="O51" s="109">
        <f t="shared" si="28"/>
        <v>1050.8</v>
      </c>
      <c r="P51" s="109">
        <f t="shared" si="29"/>
        <v>1036.5999999999999</v>
      </c>
      <c r="Q51" s="109">
        <f t="shared" si="30"/>
        <v>1022.4</v>
      </c>
      <c r="R51" s="110">
        <f t="shared" si="31"/>
        <v>1008.1999999999999</v>
      </c>
      <c r="S51" s="110">
        <f t="shared" si="32"/>
        <v>945.72</v>
      </c>
      <c r="T51" s="111">
        <f t="shared" si="33"/>
        <v>932.93999999999994</v>
      </c>
      <c r="U51" s="303">
        <f>M51*(1-5%)</f>
        <v>1349</v>
      </c>
      <c r="V51" s="303">
        <f>M51*(1-7%)</f>
        <v>1320.6</v>
      </c>
      <c r="W51" s="305">
        <f>M51*(1-10%)</f>
        <v>1278</v>
      </c>
      <c r="X51" s="307" t="s">
        <v>256</v>
      </c>
    </row>
    <row r="52" spans="1:87" s="2" customFormat="1" ht="111" customHeight="1" thickBot="1" x14ac:dyDescent="0.45">
      <c r="A52" s="425"/>
      <c r="B52" s="409"/>
      <c r="C52" s="30"/>
      <c r="D52" s="284" t="s">
        <v>344</v>
      </c>
      <c r="E52" s="446"/>
      <c r="F52" s="183"/>
      <c r="G52" s="173" t="s">
        <v>106</v>
      </c>
      <c r="H52" s="174" t="s">
        <v>108</v>
      </c>
      <c r="I52" s="174"/>
      <c r="J52" s="174" t="s">
        <v>109</v>
      </c>
      <c r="K52" s="158" t="s">
        <v>111</v>
      </c>
      <c r="L52" s="67">
        <v>20</v>
      </c>
      <c r="M52" s="314"/>
      <c r="N52" s="198">
        <f t="shared" si="27"/>
        <v>0</v>
      </c>
      <c r="O52" s="112">
        <f t="shared" si="28"/>
        <v>0</v>
      </c>
      <c r="P52" s="112">
        <f t="shared" si="29"/>
        <v>0</v>
      </c>
      <c r="Q52" s="112">
        <f t="shared" si="30"/>
        <v>0</v>
      </c>
      <c r="R52" s="113">
        <f t="shared" si="31"/>
        <v>0</v>
      </c>
      <c r="S52" s="113">
        <f t="shared" si="32"/>
        <v>0</v>
      </c>
      <c r="T52" s="114">
        <f t="shared" si="33"/>
        <v>0</v>
      </c>
      <c r="U52" s="304"/>
      <c r="V52" s="304"/>
      <c r="W52" s="306"/>
      <c r="X52" s="308"/>
    </row>
    <row r="53" spans="1:87" s="2" customFormat="1" ht="47.25" customHeight="1" thickBot="1" x14ac:dyDescent="0.45">
      <c r="A53" s="425"/>
      <c r="B53" s="408" t="s">
        <v>112</v>
      </c>
      <c r="C53" s="36"/>
      <c r="D53" s="298"/>
      <c r="E53" s="419" t="s">
        <v>415</v>
      </c>
      <c r="F53" s="184"/>
      <c r="G53" s="458" t="s">
        <v>113</v>
      </c>
      <c r="H53" s="379" t="s">
        <v>114</v>
      </c>
      <c r="I53" s="161"/>
      <c r="J53" s="379" t="s">
        <v>109</v>
      </c>
      <c r="K53" s="381" t="s">
        <v>115</v>
      </c>
      <c r="L53" s="68">
        <v>32</v>
      </c>
      <c r="M53" s="313">
        <v>1420</v>
      </c>
      <c r="N53" s="93">
        <f t="shared" ref="N53" si="34">M53*(1-25%)</f>
        <v>1065</v>
      </c>
      <c r="O53" s="103">
        <f t="shared" ref="O53" si="35">M53*(1-26%)</f>
        <v>1050.8</v>
      </c>
      <c r="P53" s="103">
        <f t="shared" ref="P53" si="36">M53*(1-27%)</f>
        <v>1036.5999999999999</v>
      </c>
      <c r="Q53" s="103">
        <f t="shared" ref="Q53" si="37">M53*(1-28%)</f>
        <v>1022.4</v>
      </c>
      <c r="R53" s="104">
        <f t="shared" ref="R53" si="38">M53*(1-29%)</f>
        <v>1008.1999999999999</v>
      </c>
      <c r="S53" s="104">
        <f t="shared" ref="S53" si="39">O53*(1-10%)</f>
        <v>945.72</v>
      </c>
      <c r="T53" s="105">
        <f t="shared" ref="T53" si="40">P53*(1-10%)</f>
        <v>932.93999999999994</v>
      </c>
      <c r="U53" s="303">
        <f>M53*(1-5%)</f>
        <v>1349</v>
      </c>
      <c r="V53" s="303">
        <f>M53*(1-7%)</f>
        <v>1320.6</v>
      </c>
      <c r="W53" s="305">
        <f>M53*(1-10%)</f>
        <v>1278</v>
      </c>
      <c r="X53" s="307" t="s">
        <v>256</v>
      </c>
    </row>
    <row r="54" spans="1:87" s="2" customFormat="1" ht="83.25" customHeight="1" thickBot="1" x14ac:dyDescent="0.45">
      <c r="A54" s="425"/>
      <c r="B54" s="409"/>
      <c r="C54" s="32"/>
      <c r="D54" s="299" t="s">
        <v>345</v>
      </c>
      <c r="E54" s="420"/>
      <c r="F54" s="185"/>
      <c r="G54" s="459"/>
      <c r="H54" s="380"/>
      <c r="I54" s="161"/>
      <c r="J54" s="380"/>
      <c r="K54" s="382"/>
      <c r="L54" s="69"/>
      <c r="M54" s="314"/>
      <c r="N54" s="94"/>
      <c r="O54" s="106"/>
      <c r="P54" s="106"/>
      <c r="Q54" s="106"/>
      <c r="R54" s="107"/>
      <c r="S54" s="107"/>
      <c r="T54" s="108"/>
      <c r="U54" s="304"/>
      <c r="V54" s="304"/>
      <c r="W54" s="306"/>
      <c r="X54" s="308"/>
    </row>
    <row r="55" spans="1:87" s="2" customFormat="1" ht="47.25" customHeight="1" thickBot="1" x14ac:dyDescent="0.45">
      <c r="A55" s="425"/>
      <c r="B55" s="408" t="s">
        <v>423</v>
      </c>
      <c r="C55" s="36"/>
      <c r="D55" s="285"/>
      <c r="E55" s="419">
        <v>542.54399999999998</v>
      </c>
      <c r="F55" s="184"/>
      <c r="G55" s="458" t="s">
        <v>424</v>
      </c>
      <c r="H55" s="379" t="s">
        <v>56</v>
      </c>
      <c r="I55" s="161"/>
      <c r="J55" s="379" t="s">
        <v>425</v>
      </c>
      <c r="K55" s="381" t="s">
        <v>424</v>
      </c>
      <c r="L55" s="68">
        <v>32</v>
      </c>
      <c r="M55" s="313">
        <v>1360</v>
      </c>
      <c r="N55" s="93">
        <f t="shared" si="27"/>
        <v>1020</v>
      </c>
      <c r="O55" s="103">
        <f t="shared" si="28"/>
        <v>1006.4</v>
      </c>
      <c r="P55" s="103">
        <f t="shared" si="29"/>
        <v>992.8</v>
      </c>
      <c r="Q55" s="103">
        <f t="shared" si="30"/>
        <v>979.19999999999993</v>
      </c>
      <c r="R55" s="104">
        <f t="shared" si="31"/>
        <v>965.59999999999991</v>
      </c>
      <c r="S55" s="104">
        <f t="shared" si="32"/>
        <v>905.76</v>
      </c>
      <c r="T55" s="105">
        <f t="shared" si="33"/>
        <v>893.52</v>
      </c>
      <c r="U55" s="303">
        <f>M55*(1-5%)</f>
        <v>1292</v>
      </c>
      <c r="V55" s="303">
        <f>M55*(1-7%)</f>
        <v>1264.8</v>
      </c>
      <c r="W55" s="305">
        <f>M55*(1-10%)</f>
        <v>1224</v>
      </c>
      <c r="X55" s="307" t="s">
        <v>256</v>
      </c>
    </row>
    <row r="56" spans="1:87" s="2" customFormat="1" ht="83.25" customHeight="1" thickBot="1" x14ac:dyDescent="0.45">
      <c r="A56" s="425"/>
      <c r="B56" s="409"/>
      <c r="C56" s="32"/>
      <c r="D56" s="282" t="s">
        <v>345</v>
      </c>
      <c r="E56" s="420"/>
      <c r="F56" s="185"/>
      <c r="G56" s="459"/>
      <c r="H56" s="380"/>
      <c r="I56" s="161"/>
      <c r="J56" s="380"/>
      <c r="K56" s="382"/>
      <c r="L56" s="69"/>
      <c r="M56" s="314"/>
      <c r="N56" s="94"/>
      <c r="O56" s="106"/>
      <c r="P56" s="106"/>
      <c r="Q56" s="106"/>
      <c r="R56" s="107"/>
      <c r="S56" s="107"/>
      <c r="T56" s="108"/>
      <c r="U56" s="304"/>
      <c r="V56" s="304"/>
      <c r="W56" s="306"/>
      <c r="X56" s="308"/>
    </row>
    <row r="57" spans="1:87" s="2" customFormat="1" ht="47.25" customHeight="1" x14ac:dyDescent="0.2">
      <c r="A57" s="425"/>
      <c r="B57" s="408" t="s">
        <v>183</v>
      </c>
      <c r="C57" s="36"/>
      <c r="D57" s="514" t="s">
        <v>346</v>
      </c>
      <c r="E57" s="419">
        <v>551.55200000000002</v>
      </c>
      <c r="F57" s="186"/>
      <c r="G57" s="379" t="s">
        <v>174</v>
      </c>
      <c r="H57" s="379" t="s">
        <v>435</v>
      </c>
      <c r="I57" s="167"/>
      <c r="J57" s="379" t="s">
        <v>175</v>
      </c>
      <c r="K57" s="379" t="s">
        <v>176</v>
      </c>
      <c r="L57" s="31"/>
      <c r="M57" s="313">
        <v>1430</v>
      </c>
      <c r="N57" s="93"/>
      <c r="O57" s="103"/>
      <c r="P57" s="103"/>
      <c r="Q57" s="103"/>
      <c r="R57" s="104"/>
      <c r="S57" s="104"/>
      <c r="T57" s="105"/>
      <c r="U57" s="303">
        <f>M57*(1-5%)</f>
        <v>1358.5</v>
      </c>
      <c r="V57" s="303">
        <f>M57*(1-7%)</f>
        <v>1329.8999999999999</v>
      </c>
      <c r="W57" s="305">
        <f>M57*(1-10%)</f>
        <v>1287</v>
      </c>
      <c r="X57" s="307" t="s">
        <v>256</v>
      </c>
    </row>
    <row r="58" spans="1:87" s="2" customFormat="1" ht="81.75" customHeight="1" thickBot="1" x14ac:dyDescent="0.25">
      <c r="A58" s="425"/>
      <c r="B58" s="409"/>
      <c r="C58" s="32"/>
      <c r="D58" s="515"/>
      <c r="E58" s="420"/>
      <c r="F58" s="209"/>
      <c r="G58" s="380"/>
      <c r="H58" s="380"/>
      <c r="I58" s="207"/>
      <c r="J58" s="380"/>
      <c r="K58" s="380"/>
      <c r="L58" s="37"/>
      <c r="M58" s="314"/>
      <c r="N58" s="199"/>
      <c r="O58" s="115"/>
      <c r="P58" s="115"/>
      <c r="Q58" s="115"/>
      <c r="R58" s="116"/>
      <c r="S58" s="116"/>
      <c r="T58" s="117"/>
      <c r="U58" s="304"/>
      <c r="V58" s="304"/>
      <c r="W58" s="306"/>
      <c r="X58" s="308"/>
    </row>
    <row r="59" spans="1:87" s="2" customFormat="1" ht="47.25" customHeight="1" x14ac:dyDescent="0.2">
      <c r="A59" s="425"/>
      <c r="B59" s="408" t="s">
        <v>150</v>
      </c>
      <c r="C59" s="400"/>
      <c r="D59" s="514" t="s">
        <v>347</v>
      </c>
      <c r="E59" s="379">
        <v>440.447</v>
      </c>
      <c r="F59" s="186"/>
      <c r="G59" s="379" t="s">
        <v>151</v>
      </c>
      <c r="H59" s="379" t="s">
        <v>184</v>
      </c>
      <c r="I59" s="167"/>
      <c r="J59" s="379" t="s">
        <v>97</v>
      </c>
      <c r="K59" s="379" t="s">
        <v>185</v>
      </c>
      <c r="L59" s="31"/>
      <c r="M59" s="313">
        <v>1420</v>
      </c>
      <c r="N59" s="93"/>
      <c r="O59" s="103"/>
      <c r="P59" s="103"/>
      <c r="Q59" s="103"/>
      <c r="R59" s="104"/>
      <c r="S59" s="104"/>
      <c r="T59" s="105"/>
      <c r="U59" s="303">
        <f>M59*(1-5%)</f>
        <v>1349</v>
      </c>
      <c r="V59" s="303">
        <f>M59*(1-7%)</f>
        <v>1320.6</v>
      </c>
      <c r="W59" s="305">
        <f>M59*(1-10%)</f>
        <v>1278</v>
      </c>
      <c r="X59" s="307" t="s">
        <v>256</v>
      </c>
    </row>
    <row r="60" spans="1:87" s="2" customFormat="1" ht="97.5" customHeight="1" thickBot="1" x14ac:dyDescent="0.25">
      <c r="A60" s="425"/>
      <c r="B60" s="409"/>
      <c r="C60" s="401"/>
      <c r="D60" s="515"/>
      <c r="E60" s="380"/>
      <c r="F60" s="209"/>
      <c r="G60" s="380"/>
      <c r="H60" s="380"/>
      <c r="I60" s="207"/>
      <c r="J60" s="380"/>
      <c r="K60" s="380"/>
      <c r="L60" s="37"/>
      <c r="M60" s="314"/>
      <c r="N60" s="199"/>
      <c r="O60" s="115"/>
      <c r="P60" s="115"/>
      <c r="Q60" s="115"/>
      <c r="R60" s="116"/>
      <c r="S60" s="116"/>
      <c r="T60" s="117"/>
      <c r="U60" s="304"/>
      <c r="V60" s="304"/>
      <c r="W60" s="306"/>
      <c r="X60" s="308"/>
    </row>
    <row r="61" spans="1:87" s="2" customFormat="1" ht="143.25" customHeight="1" thickBot="1" x14ac:dyDescent="0.45">
      <c r="A61" s="425"/>
      <c r="B61" s="408" t="s">
        <v>152</v>
      </c>
      <c r="C61" s="400"/>
      <c r="D61" s="279" t="s">
        <v>350</v>
      </c>
      <c r="E61" s="379">
        <v>460.46300000000002</v>
      </c>
      <c r="F61" s="184"/>
      <c r="G61" s="156" t="s">
        <v>113</v>
      </c>
      <c r="H61" s="161" t="s">
        <v>186</v>
      </c>
      <c r="I61" s="161"/>
      <c r="J61" s="161" t="s">
        <v>138</v>
      </c>
      <c r="K61" s="158" t="s">
        <v>188</v>
      </c>
      <c r="L61" s="68"/>
      <c r="M61" s="313">
        <v>1560</v>
      </c>
      <c r="N61" s="93"/>
      <c r="O61" s="103"/>
      <c r="P61" s="103"/>
      <c r="Q61" s="103"/>
      <c r="R61" s="103"/>
      <c r="S61" s="103"/>
      <c r="T61" s="103"/>
      <c r="U61" s="303">
        <f>M61*(1-5%)</f>
        <v>1482</v>
      </c>
      <c r="V61" s="303">
        <f>M61*(1-7%)</f>
        <v>1450.8</v>
      </c>
      <c r="W61" s="303">
        <f>M61*(1-10%)</f>
        <v>1404</v>
      </c>
      <c r="X61" s="307" t="s">
        <v>256</v>
      </c>
    </row>
    <row r="62" spans="1:87" s="2" customFormat="1" ht="143.25" customHeight="1" thickBot="1" x14ac:dyDescent="0.45">
      <c r="A62" s="425"/>
      <c r="B62" s="409"/>
      <c r="C62" s="401"/>
      <c r="D62" s="280" t="s">
        <v>351</v>
      </c>
      <c r="E62" s="380"/>
      <c r="F62" s="185"/>
      <c r="G62" s="156" t="s">
        <v>87</v>
      </c>
      <c r="H62" s="161" t="s">
        <v>187</v>
      </c>
      <c r="I62" s="161"/>
      <c r="J62" s="161" t="s">
        <v>109</v>
      </c>
      <c r="K62" s="158" t="s">
        <v>189</v>
      </c>
      <c r="L62" s="69">
        <v>20</v>
      </c>
      <c r="M62" s="314"/>
      <c r="N62" s="94">
        <f>M62*(1-25%)</f>
        <v>0</v>
      </c>
      <c r="O62" s="106">
        <f>M62*(1-26%)</f>
        <v>0</v>
      </c>
      <c r="P62" s="106">
        <f>M62*(1-27%)</f>
        <v>0</v>
      </c>
      <c r="Q62" s="106">
        <f>M62*(1-28%)</f>
        <v>0</v>
      </c>
      <c r="R62" s="106">
        <f>M62*(1-29%)</f>
        <v>0</v>
      </c>
      <c r="S62" s="106">
        <f>O62*(1-10%)</f>
        <v>0</v>
      </c>
      <c r="T62" s="106">
        <f>P62*(1-10%)</f>
        <v>0</v>
      </c>
      <c r="U62" s="304"/>
      <c r="V62" s="304"/>
      <c r="W62" s="304"/>
      <c r="X62" s="308"/>
    </row>
    <row r="63" spans="1:87" s="2" customFormat="1" ht="83.25" customHeight="1" thickBot="1" x14ac:dyDescent="0.45">
      <c r="A63" s="425"/>
      <c r="B63" s="408" t="s">
        <v>306</v>
      </c>
      <c r="C63" s="400"/>
      <c r="D63" s="279" t="s">
        <v>348</v>
      </c>
      <c r="E63" s="379">
        <v>562.56799999999998</v>
      </c>
      <c r="F63" s="184"/>
      <c r="G63" s="156" t="s">
        <v>307</v>
      </c>
      <c r="H63" s="161" t="s">
        <v>156</v>
      </c>
      <c r="I63" s="161"/>
      <c r="J63" s="161" t="s">
        <v>109</v>
      </c>
      <c r="K63" s="158" t="s">
        <v>311</v>
      </c>
      <c r="L63" s="68"/>
      <c r="M63" s="313">
        <v>1390</v>
      </c>
      <c r="N63" s="93"/>
      <c r="O63" s="103"/>
      <c r="P63" s="103"/>
      <c r="Q63" s="103"/>
      <c r="R63" s="103"/>
      <c r="S63" s="103"/>
      <c r="T63" s="103"/>
      <c r="U63" s="303">
        <f>M63*(1-5%)</f>
        <v>1320.5</v>
      </c>
      <c r="V63" s="303">
        <f>M63*(1-7%)</f>
        <v>1292.6999999999998</v>
      </c>
      <c r="W63" s="303">
        <f>M63*(1-10%)</f>
        <v>1251</v>
      </c>
      <c r="X63" s="307" t="s">
        <v>256</v>
      </c>
    </row>
    <row r="64" spans="1:87" s="2" customFormat="1" ht="108.75" customHeight="1" thickBot="1" x14ac:dyDescent="0.45">
      <c r="A64" s="426"/>
      <c r="B64" s="409"/>
      <c r="C64" s="401"/>
      <c r="D64" s="280" t="s">
        <v>349</v>
      </c>
      <c r="E64" s="380"/>
      <c r="F64" s="185"/>
      <c r="G64" s="156" t="s">
        <v>308</v>
      </c>
      <c r="H64" s="161" t="s">
        <v>309</v>
      </c>
      <c r="I64" s="161"/>
      <c r="J64" s="161" t="s">
        <v>310</v>
      </c>
      <c r="K64" s="158" t="s">
        <v>312</v>
      </c>
      <c r="L64" s="69">
        <v>20</v>
      </c>
      <c r="M64" s="314"/>
      <c r="N64" s="94">
        <f t="shared" si="27"/>
        <v>0</v>
      </c>
      <c r="O64" s="106">
        <f t="shared" si="28"/>
        <v>0</v>
      </c>
      <c r="P64" s="106">
        <f t="shared" si="29"/>
        <v>0</v>
      </c>
      <c r="Q64" s="106">
        <f t="shared" si="30"/>
        <v>0</v>
      </c>
      <c r="R64" s="106">
        <f t="shared" si="31"/>
        <v>0</v>
      </c>
      <c r="S64" s="106">
        <f t="shared" si="32"/>
        <v>0</v>
      </c>
      <c r="T64" s="106">
        <f t="shared" si="33"/>
        <v>0</v>
      </c>
      <c r="U64" s="304"/>
      <c r="V64" s="304"/>
      <c r="W64" s="304"/>
      <c r="X64" s="308"/>
    </row>
    <row r="65" spans="1:87" ht="22.5" customHeight="1" thickBot="1" x14ac:dyDescent="0.25">
      <c r="A65" s="53"/>
      <c r="B65" s="348" t="s">
        <v>235</v>
      </c>
      <c r="C65" s="349"/>
      <c r="D65" s="350"/>
      <c r="E65" s="354" t="s">
        <v>0</v>
      </c>
      <c r="F65" s="355"/>
      <c r="G65" s="355"/>
      <c r="H65" s="355"/>
      <c r="I65" s="355"/>
      <c r="J65" s="355"/>
      <c r="K65" s="355"/>
      <c r="L65" s="356"/>
      <c r="M65" s="335" t="s">
        <v>7</v>
      </c>
      <c r="N65" s="336"/>
      <c r="O65" s="336"/>
      <c r="P65" s="336"/>
      <c r="Q65" s="336"/>
      <c r="R65" s="336"/>
      <c r="S65" s="336"/>
      <c r="T65" s="336"/>
      <c r="U65" s="336"/>
      <c r="V65" s="336"/>
      <c r="W65" s="337"/>
      <c r="X65" s="54"/>
    </row>
    <row r="66" spans="1:87" ht="126.75" thickBot="1" x14ac:dyDescent="0.25">
      <c r="A66" s="25"/>
      <c r="B66" s="351"/>
      <c r="C66" s="352"/>
      <c r="D66" s="353"/>
      <c r="E66" s="126" t="s">
        <v>23</v>
      </c>
      <c r="F66" s="126" t="s">
        <v>2</v>
      </c>
      <c r="G66" s="126" t="s">
        <v>55</v>
      </c>
      <c r="H66" s="126" t="s">
        <v>10</v>
      </c>
      <c r="I66" s="126" t="s">
        <v>9</v>
      </c>
      <c r="J66" s="126" t="s">
        <v>24</v>
      </c>
      <c r="K66" s="126" t="s">
        <v>54</v>
      </c>
      <c r="L66" s="55" t="s">
        <v>11</v>
      </c>
      <c r="M66" s="217" t="s">
        <v>244</v>
      </c>
      <c r="N66" s="218" t="s">
        <v>13</v>
      </c>
      <c r="O66" s="219" t="s">
        <v>17</v>
      </c>
      <c r="P66" s="219" t="s">
        <v>14</v>
      </c>
      <c r="Q66" s="219" t="s">
        <v>15</v>
      </c>
      <c r="R66" s="220" t="s">
        <v>16</v>
      </c>
      <c r="S66" s="221" t="s">
        <v>5</v>
      </c>
      <c r="T66" s="220" t="s">
        <v>6</v>
      </c>
      <c r="U66" s="214" t="s">
        <v>252</v>
      </c>
      <c r="V66" s="214" t="s">
        <v>253</v>
      </c>
      <c r="W66" s="214" t="s">
        <v>259</v>
      </c>
      <c r="X66" s="214" t="s">
        <v>257</v>
      </c>
    </row>
    <row r="67" spans="1:87" s="3" customFormat="1" ht="35.25" customHeight="1" x14ac:dyDescent="0.2">
      <c r="A67" s="433"/>
      <c r="B67" s="427" t="s">
        <v>192</v>
      </c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9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</row>
    <row r="68" spans="1:87" s="3" customFormat="1" ht="3.75" customHeight="1" thickBot="1" x14ac:dyDescent="0.25">
      <c r="A68" s="434"/>
      <c r="B68" s="430"/>
      <c r="C68" s="431"/>
      <c r="D68" s="431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</row>
    <row r="69" spans="1:87" s="3" customFormat="1" ht="101.25" customHeight="1" thickBot="1" x14ac:dyDescent="0.45">
      <c r="A69" s="424" t="s">
        <v>192</v>
      </c>
      <c r="B69" s="408" t="s">
        <v>116</v>
      </c>
      <c r="C69" s="36"/>
      <c r="D69" s="279" t="s">
        <v>352</v>
      </c>
      <c r="E69" s="499" t="s">
        <v>416</v>
      </c>
      <c r="F69" s="184">
        <v>44</v>
      </c>
      <c r="G69" s="156" t="s">
        <v>117</v>
      </c>
      <c r="H69" s="161" t="s">
        <v>79</v>
      </c>
      <c r="I69" s="161"/>
      <c r="J69" s="161" t="s">
        <v>65</v>
      </c>
      <c r="K69" s="158" t="s">
        <v>120</v>
      </c>
      <c r="L69" s="74">
        <v>44</v>
      </c>
      <c r="M69" s="313">
        <v>1550</v>
      </c>
      <c r="N69" s="93">
        <f t="shared" si="27"/>
        <v>1162.5</v>
      </c>
      <c r="O69" s="93">
        <f t="shared" si="28"/>
        <v>1147</v>
      </c>
      <c r="P69" s="93">
        <f t="shared" si="29"/>
        <v>1131.5</v>
      </c>
      <c r="Q69" s="93">
        <f t="shared" si="30"/>
        <v>1116</v>
      </c>
      <c r="R69" s="95">
        <f t="shared" si="31"/>
        <v>1100.5</v>
      </c>
      <c r="S69" s="95">
        <f t="shared" si="32"/>
        <v>1032.3</v>
      </c>
      <c r="T69" s="96">
        <f t="shared" si="33"/>
        <v>1018.35</v>
      </c>
      <c r="U69" s="303">
        <f>M69*(1-5%)</f>
        <v>1472.5</v>
      </c>
      <c r="V69" s="303">
        <f>M69*(1-7%)</f>
        <v>1441.5</v>
      </c>
      <c r="W69" s="305">
        <f>M69*(1-10%)</f>
        <v>1395</v>
      </c>
      <c r="X69" s="307" t="s">
        <v>256</v>
      </c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1:87" s="3" customFormat="1" ht="105.75" customHeight="1" thickBot="1" x14ac:dyDescent="0.45">
      <c r="A70" s="425"/>
      <c r="B70" s="409"/>
      <c r="C70" s="32"/>
      <c r="D70" s="280" t="s">
        <v>353</v>
      </c>
      <c r="E70" s="500"/>
      <c r="F70" s="185">
        <v>20</v>
      </c>
      <c r="G70" s="156" t="s">
        <v>118</v>
      </c>
      <c r="H70" s="161" t="s">
        <v>119</v>
      </c>
      <c r="I70" s="161"/>
      <c r="J70" s="161" t="s">
        <v>97</v>
      </c>
      <c r="K70" s="158" t="s">
        <v>121</v>
      </c>
      <c r="L70" s="75">
        <v>20</v>
      </c>
      <c r="M70" s="314"/>
      <c r="N70" s="94">
        <f t="shared" si="27"/>
        <v>0</v>
      </c>
      <c r="O70" s="94">
        <f t="shared" si="28"/>
        <v>0</v>
      </c>
      <c r="P70" s="94">
        <f t="shared" si="29"/>
        <v>0</v>
      </c>
      <c r="Q70" s="94">
        <f t="shared" si="30"/>
        <v>0</v>
      </c>
      <c r="R70" s="97">
        <f t="shared" si="31"/>
        <v>0</v>
      </c>
      <c r="S70" s="97">
        <f t="shared" si="32"/>
        <v>0</v>
      </c>
      <c r="T70" s="98">
        <f t="shared" si="33"/>
        <v>0</v>
      </c>
      <c r="U70" s="304"/>
      <c r="V70" s="304"/>
      <c r="W70" s="306"/>
      <c r="X70" s="308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</row>
    <row r="71" spans="1:87" s="2" customFormat="1" ht="95.25" customHeight="1" thickBot="1" x14ac:dyDescent="0.45">
      <c r="A71" s="425"/>
      <c r="B71" s="408" t="s">
        <v>122</v>
      </c>
      <c r="C71" s="400"/>
      <c r="D71" s="279" t="s">
        <v>354</v>
      </c>
      <c r="E71" s="457" t="s">
        <v>417</v>
      </c>
      <c r="F71" s="184"/>
      <c r="G71" s="156" t="s">
        <v>123</v>
      </c>
      <c r="H71" s="161" t="s">
        <v>125</v>
      </c>
      <c r="I71" s="161"/>
      <c r="J71" s="161" t="s">
        <v>65</v>
      </c>
      <c r="K71" s="158" t="s">
        <v>126</v>
      </c>
      <c r="L71" s="74">
        <v>40</v>
      </c>
      <c r="M71" s="313">
        <v>1540</v>
      </c>
      <c r="N71" s="93">
        <f t="shared" si="27"/>
        <v>1155</v>
      </c>
      <c r="O71" s="93">
        <f t="shared" si="28"/>
        <v>1139.5999999999999</v>
      </c>
      <c r="P71" s="93">
        <f t="shared" si="29"/>
        <v>1124.2</v>
      </c>
      <c r="Q71" s="93">
        <f t="shared" si="30"/>
        <v>1108.8</v>
      </c>
      <c r="R71" s="95">
        <f t="shared" si="31"/>
        <v>1093.3999999999999</v>
      </c>
      <c r="S71" s="95">
        <f t="shared" si="32"/>
        <v>1025.6399999999999</v>
      </c>
      <c r="T71" s="96">
        <f t="shared" si="33"/>
        <v>1011.7800000000001</v>
      </c>
      <c r="U71" s="303">
        <f>M71*(1-5%)</f>
        <v>1463</v>
      </c>
      <c r="V71" s="303">
        <f>M71*(1-7%)</f>
        <v>1432.1999999999998</v>
      </c>
      <c r="W71" s="305">
        <f>M71*(1-10%)</f>
        <v>1386</v>
      </c>
      <c r="X71" s="307" t="s">
        <v>256</v>
      </c>
    </row>
    <row r="72" spans="1:87" s="2" customFormat="1" ht="83.25" customHeight="1" thickBot="1" x14ac:dyDescent="0.45">
      <c r="A72" s="425"/>
      <c r="B72" s="409"/>
      <c r="C72" s="401"/>
      <c r="D72" s="280" t="s">
        <v>355</v>
      </c>
      <c r="E72" s="380"/>
      <c r="F72" s="185"/>
      <c r="G72" s="156" t="s">
        <v>124</v>
      </c>
      <c r="H72" s="161" t="s">
        <v>119</v>
      </c>
      <c r="I72" s="161"/>
      <c r="J72" s="161" t="s">
        <v>97</v>
      </c>
      <c r="K72" s="158" t="s">
        <v>127</v>
      </c>
      <c r="L72" s="75">
        <v>20</v>
      </c>
      <c r="M72" s="314"/>
      <c r="N72" s="94">
        <f t="shared" si="27"/>
        <v>0</v>
      </c>
      <c r="O72" s="94">
        <f t="shared" si="28"/>
        <v>0</v>
      </c>
      <c r="P72" s="94">
        <f t="shared" si="29"/>
        <v>0</v>
      </c>
      <c r="Q72" s="94">
        <f t="shared" si="30"/>
        <v>0</v>
      </c>
      <c r="R72" s="97">
        <f t="shared" si="31"/>
        <v>0</v>
      </c>
      <c r="S72" s="97">
        <f t="shared" si="32"/>
        <v>0</v>
      </c>
      <c r="T72" s="98">
        <f t="shared" si="33"/>
        <v>0</v>
      </c>
      <c r="U72" s="304"/>
      <c r="V72" s="304"/>
      <c r="W72" s="306"/>
      <c r="X72" s="308"/>
    </row>
    <row r="73" spans="1:87" s="2" customFormat="1" ht="39.75" customHeight="1" x14ac:dyDescent="0.4">
      <c r="A73" s="425"/>
      <c r="B73" s="408" t="s">
        <v>128</v>
      </c>
      <c r="C73" s="36"/>
      <c r="D73" s="285"/>
      <c r="E73" s="419" t="s">
        <v>242</v>
      </c>
      <c r="F73" s="184"/>
      <c r="G73" s="458" t="s">
        <v>129</v>
      </c>
      <c r="H73" s="379" t="s">
        <v>79</v>
      </c>
      <c r="I73" s="167"/>
      <c r="J73" s="379" t="s">
        <v>131</v>
      </c>
      <c r="K73" s="381" t="s">
        <v>132</v>
      </c>
      <c r="L73" s="74">
        <v>40</v>
      </c>
      <c r="M73" s="313">
        <v>1520</v>
      </c>
      <c r="N73" s="204">
        <f t="shared" si="27"/>
        <v>1140</v>
      </c>
      <c r="O73" s="204">
        <f t="shared" si="28"/>
        <v>1124.8</v>
      </c>
      <c r="P73" s="204">
        <f t="shared" si="29"/>
        <v>1109.5999999999999</v>
      </c>
      <c r="Q73" s="204">
        <f t="shared" si="30"/>
        <v>1094.3999999999999</v>
      </c>
      <c r="R73" s="205">
        <f t="shared" si="31"/>
        <v>1079.2</v>
      </c>
      <c r="S73" s="95">
        <f t="shared" si="32"/>
        <v>1012.3199999999999</v>
      </c>
      <c r="T73" s="96">
        <f t="shared" si="33"/>
        <v>998.64</v>
      </c>
      <c r="U73" s="303">
        <f>M73*(1-5%)</f>
        <v>1444</v>
      </c>
      <c r="V73" s="303">
        <f>M73*(1-7%)</f>
        <v>1413.6</v>
      </c>
      <c r="W73" s="305">
        <f>M73*(1-10%)</f>
        <v>1368</v>
      </c>
      <c r="X73" s="307" t="s">
        <v>256</v>
      </c>
    </row>
    <row r="74" spans="1:87" s="2" customFormat="1" ht="38.25" customHeight="1" thickBot="1" x14ac:dyDescent="0.45">
      <c r="A74" s="425"/>
      <c r="B74" s="505"/>
      <c r="C74" s="28"/>
      <c r="D74" s="283" t="s">
        <v>356</v>
      </c>
      <c r="E74" s="489"/>
      <c r="F74" s="187"/>
      <c r="G74" s="459"/>
      <c r="H74" s="380"/>
      <c r="I74" s="168"/>
      <c r="J74" s="380"/>
      <c r="K74" s="382"/>
      <c r="L74" s="76"/>
      <c r="M74" s="455"/>
      <c r="N74" s="99"/>
      <c r="O74" s="99"/>
      <c r="P74" s="99"/>
      <c r="Q74" s="99"/>
      <c r="R74" s="100"/>
      <c r="S74" s="101"/>
      <c r="T74" s="102"/>
      <c r="U74" s="447"/>
      <c r="V74" s="447"/>
      <c r="W74" s="456"/>
      <c r="X74" s="435"/>
    </row>
    <row r="75" spans="1:87" s="2" customFormat="1" ht="83.25" customHeight="1" thickBot="1" x14ac:dyDescent="0.45">
      <c r="A75" s="425"/>
      <c r="B75" s="409"/>
      <c r="C75" s="32"/>
      <c r="D75" s="280" t="s">
        <v>357</v>
      </c>
      <c r="E75" s="420"/>
      <c r="F75" s="185"/>
      <c r="G75" s="156" t="s">
        <v>26</v>
      </c>
      <c r="H75" s="161" t="s">
        <v>130</v>
      </c>
      <c r="I75" s="161"/>
      <c r="J75" s="161" t="s">
        <v>109</v>
      </c>
      <c r="K75" s="158" t="s">
        <v>133</v>
      </c>
      <c r="L75" s="75">
        <v>20</v>
      </c>
      <c r="M75" s="314"/>
      <c r="N75" s="94">
        <f t="shared" ref="N75:N81" si="41">M75*(1-25%)</f>
        <v>0</v>
      </c>
      <c r="O75" s="94">
        <f t="shared" ref="O75:O81" si="42">M75*(1-26%)</f>
        <v>0</v>
      </c>
      <c r="P75" s="94">
        <f t="shared" ref="P75:P81" si="43">M75*(1-27%)</f>
        <v>0</v>
      </c>
      <c r="Q75" s="94">
        <f t="shared" ref="Q75:Q81" si="44">M75*(1-28%)</f>
        <v>0</v>
      </c>
      <c r="R75" s="97">
        <f t="shared" ref="R75:R81" si="45">M75*(1-29%)</f>
        <v>0</v>
      </c>
      <c r="S75" s="97">
        <f t="shared" ref="S75:T79" si="46">O75*(1-10%)</f>
        <v>0</v>
      </c>
      <c r="T75" s="98">
        <f t="shared" si="46"/>
        <v>0</v>
      </c>
      <c r="U75" s="304"/>
      <c r="V75" s="304"/>
      <c r="W75" s="306"/>
      <c r="X75" s="308"/>
    </row>
    <row r="76" spans="1:87" s="2" customFormat="1" ht="84" customHeight="1" thickBot="1" x14ac:dyDescent="0.45">
      <c r="A76" s="425"/>
      <c r="B76" s="408" t="s">
        <v>134</v>
      </c>
      <c r="C76" s="400"/>
      <c r="D76" s="279" t="s">
        <v>358</v>
      </c>
      <c r="E76" s="419" t="s">
        <v>418</v>
      </c>
      <c r="F76" s="184"/>
      <c r="G76" s="156" t="s">
        <v>135</v>
      </c>
      <c r="H76" s="161" t="s">
        <v>125</v>
      </c>
      <c r="I76" s="161"/>
      <c r="J76" s="161" t="s">
        <v>138</v>
      </c>
      <c r="K76" s="158" t="s">
        <v>139</v>
      </c>
      <c r="L76" s="74">
        <v>41</v>
      </c>
      <c r="M76" s="453">
        <v>1480</v>
      </c>
      <c r="N76" s="93">
        <f t="shared" si="41"/>
        <v>1110</v>
      </c>
      <c r="O76" s="93">
        <f t="shared" si="42"/>
        <v>1095.2</v>
      </c>
      <c r="P76" s="93">
        <f t="shared" si="43"/>
        <v>1080.3999999999999</v>
      </c>
      <c r="Q76" s="93">
        <f t="shared" si="44"/>
        <v>1065.5999999999999</v>
      </c>
      <c r="R76" s="95">
        <f t="shared" si="45"/>
        <v>1050.8</v>
      </c>
      <c r="S76" s="95">
        <f t="shared" si="46"/>
        <v>985.68000000000006</v>
      </c>
      <c r="T76" s="96">
        <f t="shared" si="46"/>
        <v>972.3599999999999</v>
      </c>
      <c r="U76" s="303">
        <f>M76*(1-5%)</f>
        <v>1406</v>
      </c>
      <c r="V76" s="303">
        <f>M76*(1-7%)</f>
        <v>1376.3999999999999</v>
      </c>
      <c r="W76" s="305">
        <f>M76*(1-10%)</f>
        <v>1332</v>
      </c>
      <c r="X76" s="307" t="s">
        <v>256</v>
      </c>
    </row>
    <row r="77" spans="1:87" s="2" customFormat="1" ht="86.25" customHeight="1" thickBot="1" x14ac:dyDescent="0.45">
      <c r="A77" s="425"/>
      <c r="B77" s="409"/>
      <c r="C77" s="401"/>
      <c r="D77" s="280" t="s">
        <v>359</v>
      </c>
      <c r="E77" s="420"/>
      <c r="F77" s="188"/>
      <c r="G77" s="173" t="s">
        <v>136</v>
      </c>
      <c r="H77" s="174" t="s">
        <v>137</v>
      </c>
      <c r="I77" s="174"/>
      <c r="J77" s="174" t="s">
        <v>97</v>
      </c>
      <c r="K77" s="176" t="s">
        <v>111</v>
      </c>
      <c r="L77" s="75"/>
      <c r="M77" s="454"/>
      <c r="N77" s="94">
        <f t="shared" si="41"/>
        <v>0</v>
      </c>
      <c r="O77" s="94">
        <f t="shared" si="42"/>
        <v>0</v>
      </c>
      <c r="P77" s="94">
        <f t="shared" si="43"/>
        <v>0</v>
      </c>
      <c r="Q77" s="94">
        <f t="shared" si="44"/>
        <v>0</v>
      </c>
      <c r="R77" s="97">
        <f t="shared" si="45"/>
        <v>0</v>
      </c>
      <c r="S77" s="97">
        <f t="shared" si="46"/>
        <v>0</v>
      </c>
      <c r="T77" s="98">
        <f t="shared" si="46"/>
        <v>0</v>
      </c>
      <c r="U77" s="304"/>
      <c r="V77" s="304"/>
      <c r="W77" s="306"/>
      <c r="X77" s="308"/>
    </row>
    <row r="78" spans="1:87" s="3" customFormat="1" ht="102.75" customHeight="1" thickBot="1" x14ac:dyDescent="0.45">
      <c r="A78" s="425"/>
      <c r="B78" s="408" t="s">
        <v>140</v>
      </c>
      <c r="C78" s="400"/>
      <c r="D78" s="279" t="s">
        <v>360</v>
      </c>
      <c r="E78" s="445" t="s">
        <v>419</v>
      </c>
      <c r="F78" s="189"/>
      <c r="G78" s="173" t="s">
        <v>141</v>
      </c>
      <c r="H78" s="174" t="s">
        <v>143</v>
      </c>
      <c r="I78" s="174"/>
      <c r="J78" s="174" t="s">
        <v>65</v>
      </c>
      <c r="K78" s="176" t="s">
        <v>144</v>
      </c>
      <c r="L78" s="74">
        <v>38</v>
      </c>
      <c r="M78" s="313">
        <v>1540</v>
      </c>
      <c r="N78" s="93">
        <f t="shared" si="41"/>
        <v>1155</v>
      </c>
      <c r="O78" s="93">
        <f t="shared" si="42"/>
        <v>1139.5999999999999</v>
      </c>
      <c r="P78" s="93">
        <f t="shared" si="43"/>
        <v>1124.2</v>
      </c>
      <c r="Q78" s="93">
        <f t="shared" si="44"/>
        <v>1108.8</v>
      </c>
      <c r="R78" s="93">
        <f t="shared" si="45"/>
        <v>1093.3999999999999</v>
      </c>
      <c r="S78" s="93">
        <f t="shared" si="46"/>
        <v>1025.6399999999999</v>
      </c>
      <c r="T78" s="96">
        <f t="shared" si="46"/>
        <v>1011.7800000000001</v>
      </c>
      <c r="U78" s="303">
        <f>M78*(1-5%)</f>
        <v>1463</v>
      </c>
      <c r="V78" s="303">
        <f>M78*(1-7%)</f>
        <v>1432.1999999999998</v>
      </c>
      <c r="W78" s="305">
        <f>M78*(1-10%)</f>
        <v>1386</v>
      </c>
      <c r="X78" s="307" t="s">
        <v>256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7" s="3" customFormat="1" ht="82.5" customHeight="1" thickBot="1" x14ac:dyDescent="0.45">
      <c r="A79" s="425"/>
      <c r="B79" s="409"/>
      <c r="C79" s="401"/>
      <c r="D79" s="280" t="s">
        <v>361</v>
      </c>
      <c r="E79" s="446"/>
      <c r="F79" s="188"/>
      <c r="G79" s="173" t="s">
        <v>142</v>
      </c>
      <c r="H79" s="174" t="s">
        <v>4</v>
      </c>
      <c r="I79" s="174"/>
      <c r="J79" s="174" t="s">
        <v>138</v>
      </c>
      <c r="K79" s="176" t="s">
        <v>142</v>
      </c>
      <c r="L79" s="75">
        <v>12</v>
      </c>
      <c r="M79" s="314"/>
      <c r="N79" s="94">
        <f t="shared" si="41"/>
        <v>0</v>
      </c>
      <c r="O79" s="94">
        <f t="shared" si="42"/>
        <v>0</v>
      </c>
      <c r="P79" s="94">
        <f t="shared" si="43"/>
        <v>0</v>
      </c>
      <c r="Q79" s="94">
        <f t="shared" si="44"/>
        <v>0</v>
      </c>
      <c r="R79" s="94">
        <f t="shared" si="45"/>
        <v>0</v>
      </c>
      <c r="S79" s="94">
        <f t="shared" si="46"/>
        <v>0</v>
      </c>
      <c r="T79" s="98">
        <f t="shared" si="46"/>
        <v>0</v>
      </c>
      <c r="U79" s="304"/>
      <c r="V79" s="304"/>
      <c r="W79" s="306"/>
      <c r="X79" s="308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</row>
    <row r="80" spans="1:87" s="3" customFormat="1" ht="111" customHeight="1" thickBot="1" x14ac:dyDescent="0.45">
      <c r="A80" s="425"/>
      <c r="B80" s="408" t="s">
        <v>145</v>
      </c>
      <c r="C80" s="501"/>
      <c r="D80" s="279" t="s">
        <v>362</v>
      </c>
      <c r="E80" s="503">
        <v>167.16800000000001</v>
      </c>
      <c r="F80" s="189"/>
      <c r="G80" s="173" t="s">
        <v>146</v>
      </c>
      <c r="H80" s="174" t="s">
        <v>79</v>
      </c>
      <c r="I80" s="174"/>
      <c r="J80" s="174" t="s">
        <v>84</v>
      </c>
      <c r="K80" s="176" t="s">
        <v>148</v>
      </c>
      <c r="L80" s="74">
        <v>38</v>
      </c>
      <c r="M80" s="313">
        <v>1550</v>
      </c>
      <c r="N80" s="93">
        <f t="shared" si="41"/>
        <v>1162.5</v>
      </c>
      <c r="O80" s="93">
        <f t="shared" si="42"/>
        <v>1147</v>
      </c>
      <c r="P80" s="93">
        <f t="shared" si="43"/>
        <v>1131.5</v>
      </c>
      <c r="Q80" s="93">
        <f t="shared" si="44"/>
        <v>1116</v>
      </c>
      <c r="R80" s="93">
        <f t="shared" si="45"/>
        <v>1100.5</v>
      </c>
      <c r="S80" s="93">
        <f>O80*(1-10%)</f>
        <v>1032.3</v>
      </c>
      <c r="T80" s="96">
        <f>P80*(1-10%)</f>
        <v>1018.35</v>
      </c>
      <c r="U80" s="303">
        <f>M80*(1-5%)</f>
        <v>1472.5</v>
      </c>
      <c r="V80" s="303">
        <f>M80*(1-7%)</f>
        <v>1441.5</v>
      </c>
      <c r="W80" s="305">
        <f>M80*(1-10%)</f>
        <v>1395</v>
      </c>
      <c r="X80" s="307" t="s">
        <v>256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 s="3" customFormat="1" ht="136.5" customHeight="1" thickBot="1" x14ac:dyDescent="0.45">
      <c r="A81" s="425"/>
      <c r="B81" s="409"/>
      <c r="C81" s="502"/>
      <c r="D81" s="280" t="s">
        <v>363</v>
      </c>
      <c r="E81" s="504"/>
      <c r="F81" s="188"/>
      <c r="G81" s="173" t="s">
        <v>147</v>
      </c>
      <c r="H81" s="174" t="s">
        <v>4</v>
      </c>
      <c r="I81" s="174"/>
      <c r="J81" s="174" t="s">
        <v>84</v>
      </c>
      <c r="K81" s="176" t="s">
        <v>149</v>
      </c>
      <c r="L81" s="75">
        <v>12</v>
      </c>
      <c r="M81" s="314"/>
      <c r="N81" s="94">
        <f t="shared" si="41"/>
        <v>0</v>
      </c>
      <c r="O81" s="94">
        <f t="shared" si="42"/>
        <v>0</v>
      </c>
      <c r="P81" s="94">
        <f t="shared" si="43"/>
        <v>0</v>
      </c>
      <c r="Q81" s="94">
        <f t="shared" si="44"/>
        <v>0</v>
      </c>
      <c r="R81" s="94">
        <f t="shared" si="45"/>
        <v>0</v>
      </c>
      <c r="S81" s="94">
        <f>O81*(1-10%)</f>
        <v>0</v>
      </c>
      <c r="T81" s="98">
        <f>P81*(1-10%)</f>
        <v>0</v>
      </c>
      <c r="U81" s="304"/>
      <c r="V81" s="304"/>
      <c r="W81" s="306"/>
      <c r="X81" s="308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</row>
    <row r="82" spans="1:87" ht="84" customHeight="1" thickBot="1" x14ac:dyDescent="0.45">
      <c r="A82" s="425"/>
      <c r="B82" s="408" t="s">
        <v>153</v>
      </c>
      <c r="C82" s="400"/>
      <c r="D82" s="286" t="s">
        <v>364</v>
      </c>
      <c r="E82" s="379" t="s">
        <v>420</v>
      </c>
      <c r="F82" s="190">
        <v>32</v>
      </c>
      <c r="G82" s="156" t="s">
        <v>154</v>
      </c>
      <c r="H82" s="161" t="s">
        <v>156</v>
      </c>
      <c r="I82" s="161"/>
      <c r="J82" s="161" t="s">
        <v>97</v>
      </c>
      <c r="K82" s="158" t="s">
        <v>158</v>
      </c>
      <c r="L82" s="63">
        <v>16</v>
      </c>
      <c r="M82" s="313">
        <v>1520</v>
      </c>
      <c r="N82" s="93">
        <f>M82*(1-25%)</f>
        <v>1140</v>
      </c>
      <c r="O82" s="93">
        <f>M82*(1-26%)</f>
        <v>1124.8</v>
      </c>
      <c r="P82" s="93">
        <f>M82*(1-27%)</f>
        <v>1109.5999999999999</v>
      </c>
      <c r="Q82" s="93">
        <f>M82*(1-28%)</f>
        <v>1094.3999999999999</v>
      </c>
      <c r="R82" s="93">
        <f>M82*(1-29%)</f>
        <v>1079.2</v>
      </c>
      <c r="S82" s="93">
        <f t="shared" ref="S82:T85" si="47">O82*(1-10%)</f>
        <v>1012.3199999999999</v>
      </c>
      <c r="T82" s="93">
        <f t="shared" si="47"/>
        <v>998.64</v>
      </c>
      <c r="U82" s="303">
        <f>M82*(1-5%)</f>
        <v>1444</v>
      </c>
      <c r="V82" s="303">
        <f>M82*(1-7%)</f>
        <v>1413.6</v>
      </c>
      <c r="W82" s="305">
        <f>M82*(1-10%)</f>
        <v>1368</v>
      </c>
      <c r="X82" s="307" t="s">
        <v>256</v>
      </c>
    </row>
    <row r="83" spans="1:87" ht="87" customHeight="1" thickBot="1" x14ac:dyDescent="0.45">
      <c r="A83" s="425"/>
      <c r="B83" s="409"/>
      <c r="C83" s="401"/>
      <c r="D83" s="287" t="s">
        <v>365</v>
      </c>
      <c r="E83" s="380"/>
      <c r="F83" s="170">
        <v>20</v>
      </c>
      <c r="G83" s="156" t="s">
        <v>155</v>
      </c>
      <c r="H83" s="161" t="s">
        <v>157</v>
      </c>
      <c r="I83" s="161"/>
      <c r="J83" s="161" t="s">
        <v>97</v>
      </c>
      <c r="K83" s="158" t="s">
        <v>159</v>
      </c>
      <c r="L83" s="77">
        <v>20</v>
      </c>
      <c r="M83" s="314"/>
      <c r="N83" s="94">
        <f>M83*(1-25%)</f>
        <v>0</v>
      </c>
      <c r="O83" s="94">
        <f>M83*(1-26%)</f>
        <v>0</v>
      </c>
      <c r="P83" s="94">
        <f>M83*(1-27%)</f>
        <v>0</v>
      </c>
      <c r="Q83" s="94">
        <f>M83*(1-28%)</f>
        <v>0</v>
      </c>
      <c r="R83" s="94">
        <f>M83*(1-29%)</f>
        <v>0</v>
      </c>
      <c r="S83" s="94">
        <f t="shared" si="47"/>
        <v>0</v>
      </c>
      <c r="T83" s="94">
        <f t="shared" si="47"/>
        <v>0</v>
      </c>
      <c r="U83" s="304"/>
      <c r="V83" s="304"/>
      <c r="W83" s="306"/>
      <c r="X83" s="308"/>
    </row>
    <row r="84" spans="1:87" ht="91.5" customHeight="1" thickBot="1" x14ac:dyDescent="0.45">
      <c r="A84" s="425"/>
      <c r="B84" s="408" t="s">
        <v>160</v>
      </c>
      <c r="C84" s="400"/>
      <c r="D84" s="286" t="s">
        <v>366</v>
      </c>
      <c r="E84" s="379" t="s">
        <v>421</v>
      </c>
      <c r="F84" s="190">
        <v>32</v>
      </c>
      <c r="G84" s="156" t="s">
        <v>161</v>
      </c>
      <c r="H84" s="161" t="s">
        <v>39</v>
      </c>
      <c r="I84" s="161"/>
      <c r="J84" s="161" t="s">
        <v>164</v>
      </c>
      <c r="K84" s="158" t="s">
        <v>161</v>
      </c>
      <c r="L84" s="63">
        <v>16</v>
      </c>
      <c r="M84" s="313">
        <v>1200</v>
      </c>
      <c r="N84" s="93">
        <f>M84*(1-25%)</f>
        <v>900</v>
      </c>
      <c r="O84" s="93">
        <f>M84*(1-26%)</f>
        <v>888</v>
      </c>
      <c r="P84" s="93">
        <f>M84*(1-27%)</f>
        <v>876</v>
      </c>
      <c r="Q84" s="93">
        <f>M84*(1-28%)</f>
        <v>864</v>
      </c>
      <c r="R84" s="93">
        <f>M84*(1-29%)</f>
        <v>852</v>
      </c>
      <c r="S84" s="93">
        <f t="shared" si="47"/>
        <v>799.2</v>
      </c>
      <c r="T84" s="93">
        <f t="shared" si="47"/>
        <v>788.4</v>
      </c>
      <c r="U84" s="303">
        <f>M84*(1-5%)</f>
        <v>1140</v>
      </c>
      <c r="V84" s="303">
        <f>M84*(1-7%)</f>
        <v>1116</v>
      </c>
      <c r="W84" s="305">
        <f>M84*(1-10%)</f>
        <v>1080</v>
      </c>
      <c r="X84" s="307" t="s">
        <v>256</v>
      </c>
    </row>
    <row r="85" spans="1:87" ht="84.75" customHeight="1" thickBot="1" x14ac:dyDescent="0.45">
      <c r="A85" s="426"/>
      <c r="B85" s="409"/>
      <c r="C85" s="401"/>
      <c r="D85" s="287" t="s">
        <v>367</v>
      </c>
      <c r="E85" s="380"/>
      <c r="F85" s="170">
        <v>30</v>
      </c>
      <c r="G85" s="156" t="s">
        <v>162</v>
      </c>
      <c r="H85" s="161" t="s">
        <v>163</v>
      </c>
      <c r="I85" s="161"/>
      <c r="J85" s="161" t="s">
        <v>85</v>
      </c>
      <c r="K85" s="158" t="s">
        <v>165</v>
      </c>
      <c r="L85" s="73">
        <v>20</v>
      </c>
      <c r="M85" s="314"/>
      <c r="N85" s="94">
        <f>M85*(1-25%)</f>
        <v>0</v>
      </c>
      <c r="O85" s="94">
        <f>M85*(1-26%)</f>
        <v>0</v>
      </c>
      <c r="P85" s="94">
        <f>M85*(1-27%)</f>
        <v>0</v>
      </c>
      <c r="Q85" s="94">
        <f>M85*(1-28%)</f>
        <v>0</v>
      </c>
      <c r="R85" s="94">
        <f>M85*(1-29%)</f>
        <v>0</v>
      </c>
      <c r="S85" s="94">
        <f t="shared" si="47"/>
        <v>0</v>
      </c>
      <c r="T85" s="94">
        <f t="shared" si="47"/>
        <v>0</v>
      </c>
      <c r="U85" s="304"/>
      <c r="V85" s="304"/>
      <c r="W85" s="306"/>
      <c r="X85" s="308"/>
    </row>
    <row r="86" spans="1:87" ht="12" customHeight="1" x14ac:dyDescent="0.2">
      <c r="A86" s="410" t="s">
        <v>182</v>
      </c>
      <c r="B86" s="413" t="s">
        <v>182</v>
      </c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5"/>
    </row>
    <row r="87" spans="1:87" ht="22.5" customHeight="1" thickBot="1" x14ac:dyDescent="0.25">
      <c r="A87" s="411"/>
      <c r="B87" s="416"/>
      <c r="C87" s="417"/>
      <c r="D87" s="417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7"/>
      <c r="T87" s="417"/>
      <c r="U87" s="417"/>
      <c r="V87" s="417"/>
      <c r="W87" s="417"/>
      <c r="X87" s="418"/>
    </row>
    <row r="88" spans="1:87" s="3" customFormat="1" ht="89.25" customHeight="1" thickBot="1" x14ac:dyDescent="0.45">
      <c r="A88" s="411"/>
      <c r="B88" s="408" t="s">
        <v>166</v>
      </c>
      <c r="C88" s="400"/>
      <c r="D88" s="288" t="s">
        <v>368</v>
      </c>
      <c r="E88" s="419" t="s">
        <v>422</v>
      </c>
      <c r="F88" s="169"/>
      <c r="G88" s="156" t="s">
        <v>167</v>
      </c>
      <c r="H88" s="161" t="s">
        <v>180</v>
      </c>
      <c r="I88" s="161"/>
      <c r="J88" s="161" t="s">
        <v>84</v>
      </c>
      <c r="K88" s="158" t="s">
        <v>169</v>
      </c>
      <c r="L88" s="63">
        <v>40</v>
      </c>
      <c r="M88" s="313">
        <v>1580</v>
      </c>
      <c r="N88" s="93">
        <f t="shared" ref="N88:N93" si="48">M88*(1-25%)</f>
        <v>1185</v>
      </c>
      <c r="O88" s="93">
        <f t="shared" ref="O88:O93" si="49">M88*(1-26%)</f>
        <v>1169.2</v>
      </c>
      <c r="P88" s="93">
        <f t="shared" ref="P88:P93" si="50">M88*(1-27%)</f>
        <v>1153.3999999999999</v>
      </c>
      <c r="Q88" s="93">
        <f t="shared" ref="Q88:Q93" si="51">M88*(1-28%)</f>
        <v>1137.5999999999999</v>
      </c>
      <c r="R88" s="93">
        <f t="shared" ref="R88:R93" si="52">M88*(1-29%)</f>
        <v>1121.8</v>
      </c>
      <c r="S88" s="93">
        <f t="shared" ref="S88:S93" si="53">O88*(1-10%)</f>
        <v>1052.28</v>
      </c>
      <c r="T88" s="93">
        <f t="shared" ref="T88:T93" si="54">P88*(1-10%)</f>
        <v>1038.06</v>
      </c>
      <c r="U88" s="303">
        <f>M88*(1-5%)</f>
        <v>1501</v>
      </c>
      <c r="V88" s="303">
        <f>M88*(1-7%)</f>
        <v>1469.3999999999999</v>
      </c>
      <c r="W88" s="305">
        <f>M88*(1-10%)</f>
        <v>1422</v>
      </c>
      <c r="X88" s="307" t="s">
        <v>256</v>
      </c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</row>
    <row r="89" spans="1:87" s="2" customFormat="1" ht="113.25" customHeight="1" thickBot="1" x14ac:dyDescent="0.45">
      <c r="A89" s="411"/>
      <c r="B89" s="409"/>
      <c r="C89" s="401"/>
      <c r="D89" s="289" t="s">
        <v>369</v>
      </c>
      <c r="E89" s="420"/>
      <c r="F89" s="170"/>
      <c r="G89" s="156" t="s">
        <v>168</v>
      </c>
      <c r="H89" s="161" t="s">
        <v>4</v>
      </c>
      <c r="I89" s="161"/>
      <c r="J89" s="161" t="s">
        <v>84</v>
      </c>
      <c r="K89" s="158" t="s">
        <v>168</v>
      </c>
      <c r="L89" s="73">
        <v>24</v>
      </c>
      <c r="M89" s="314"/>
      <c r="N89" s="94">
        <f t="shared" si="48"/>
        <v>0</v>
      </c>
      <c r="O89" s="94">
        <f t="shared" si="49"/>
        <v>0</v>
      </c>
      <c r="P89" s="94">
        <f t="shared" si="50"/>
        <v>0</v>
      </c>
      <c r="Q89" s="94">
        <f t="shared" si="51"/>
        <v>0</v>
      </c>
      <c r="R89" s="94">
        <f t="shared" si="52"/>
        <v>0</v>
      </c>
      <c r="S89" s="94">
        <f t="shared" si="53"/>
        <v>0</v>
      </c>
      <c r="T89" s="94">
        <f t="shared" si="54"/>
        <v>0</v>
      </c>
      <c r="U89" s="304"/>
      <c r="V89" s="304"/>
      <c r="W89" s="306"/>
      <c r="X89" s="308"/>
    </row>
    <row r="90" spans="1:87" s="3" customFormat="1" ht="71.25" customHeight="1" x14ac:dyDescent="0.2">
      <c r="A90" s="411"/>
      <c r="B90" s="408" t="s">
        <v>172</v>
      </c>
      <c r="C90" s="400"/>
      <c r="D90" s="396" t="s">
        <v>370</v>
      </c>
      <c r="E90" s="419" t="s">
        <v>173</v>
      </c>
      <c r="F90" s="191"/>
      <c r="G90" s="379" t="s">
        <v>170</v>
      </c>
      <c r="H90" s="379" t="s">
        <v>180</v>
      </c>
      <c r="I90" s="167"/>
      <c r="J90" s="379" t="s">
        <v>84</v>
      </c>
      <c r="K90" s="379" t="s">
        <v>171</v>
      </c>
      <c r="L90" s="34">
        <v>14</v>
      </c>
      <c r="M90" s="313">
        <v>1650</v>
      </c>
      <c r="N90" s="93">
        <f t="shared" si="48"/>
        <v>1237.5</v>
      </c>
      <c r="O90" s="93">
        <f t="shared" si="49"/>
        <v>1221</v>
      </c>
      <c r="P90" s="93">
        <f t="shared" si="50"/>
        <v>1204.5</v>
      </c>
      <c r="Q90" s="93">
        <f t="shared" si="51"/>
        <v>1188</v>
      </c>
      <c r="R90" s="93">
        <f t="shared" si="52"/>
        <v>1171.5</v>
      </c>
      <c r="S90" s="93">
        <f t="shared" si="53"/>
        <v>1098.9000000000001</v>
      </c>
      <c r="T90" s="93">
        <f t="shared" si="54"/>
        <v>1084.05</v>
      </c>
      <c r="U90" s="303">
        <f>M90*(1-5%)</f>
        <v>1567.5</v>
      </c>
      <c r="V90" s="303">
        <f>M90*(1-7%)</f>
        <v>1534.5</v>
      </c>
      <c r="W90" s="305">
        <f>M90*(1-10%)</f>
        <v>1485</v>
      </c>
      <c r="X90" s="307" t="s">
        <v>256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</row>
    <row r="91" spans="1:87" s="2" customFormat="1" ht="85.5" customHeight="1" thickBot="1" x14ac:dyDescent="0.25">
      <c r="A91" s="411"/>
      <c r="B91" s="409"/>
      <c r="C91" s="401"/>
      <c r="D91" s="397"/>
      <c r="E91" s="420"/>
      <c r="F91" s="192"/>
      <c r="G91" s="380"/>
      <c r="H91" s="380"/>
      <c r="I91" s="168"/>
      <c r="J91" s="380"/>
      <c r="K91" s="380"/>
      <c r="L91" s="40">
        <v>10</v>
      </c>
      <c r="M91" s="314"/>
      <c r="N91" s="94">
        <f t="shared" si="48"/>
        <v>0</v>
      </c>
      <c r="O91" s="94">
        <f t="shared" si="49"/>
        <v>0</v>
      </c>
      <c r="P91" s="94">
        <f t="shared" si="50"/>
        <v>0</v>
      </c>
      <c r="Q91" s="94">
        <f t="shared" si="51"/>
        <v>0</v>
      </c>
      <c r="R91" s="94">
        <f t="shared" si="52"/>
        <v>0</v>
      </c>
      <c r="S91" s="94">
        <f t="shared" si="53"/>
        <v>0</v>
      </c>
      <c r="T91" s="94">
        <f t="shared" si="54"/>
        <v>0</v>
      </c>
      <c r="U91" s="304"/>
      <c r="V91" s="304"/>
      <c r="W91" s="306"/>
      <c r="X91" s="308"/>
    </row>
    <row r="92" spans="1:87" s="3" customFormat="1" ht="94.5" customHeight="1" thickBot="1" x14ac:dyDescent="0.45">
      <c r="A92" s="411"/>
      <c r="B92" s="408" t="s">
        <v>177</v>
      </c>
      <c r="C92" s="400"/>
      <c r="D92" s="288" t="s">
        <v>371</v>
      </c>
      <c r="E92" s="419" t="s">
        <v>243</v>
      </c>
      <c r="F92" s="169"/>
      <c r="G92" s="156" t="s">
        <v>170</v>
      </c>
      <c r="H92" s="161" t="s">
        <v>181</v>
      </c>
      <c r="I92" s="161"/>
      <c r="J92" s="161" t="s">
        <v>84</v>
      </c>
      <c r="K92" s="158" t="s">
        <v>171</v>
      </c>
      <c r="L92" s="63">
        <v>16</v>
      </c>
      <c r="M92" s="313">
        <v>1650</v>
      </c>
      <c r="N92" s="93">
        <f t="shared" si="48"/>
        <v>1237.5</v>
      </c>
      <c r="O92" s="93">
        <f t="shared" si="49"/>
        <v>1221</v>
      </c>
      <c r="P92" s="93">
        <f t="shared" si="50"/>
        <v>1204.5</v>
      </c>
      <c r="Q92" s="93">
        <f t="shared" si="51"/>
        <v>1188</v>
      </c>
      <c r="R92" s="93">
        <f t="shared" si="52"/>
        <v>1171.5</v>
      </c>
      <c r="S92" s="93">
        <f t="shared" si="53"/>
        <v>1098.9000000000001</v>
      </c>
      <c r="T92" s="93">
        <f t="shared" si="54"/>
        <v>1084.05</v>
      </c>
      <c r="U92" s="303">
        <f>M92*(1-5%)</f>
        <v>1567.5</v>
      </c>
      <c r="V92" s="303">
        <f>M92*(1-7%)</f>
        <v>1534.5</v>
      </c>
      <c r="W92" s="305">
        <f>M92*(1-10%)</f>
        <v>1485</v>
      </c>
      <c r="X92" s="307" t="s">
        <v>256</v>
      </c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</row>
    <row r="93" spans="1:87" ht="120" customHeight="1" thickBot="1" x14ac:dyDescent="0.45">
      <c r="A93" s="412"/>
      <c r="B93" s="409"/>
      <c r="C93" s="401"/>
      <c r="D93" s="289" t="s">
        <v>372</v>
      </c>
      <c r="E93" s="420"/>
      <c r="F93" s="193"/>
      <c r="G93" s="156" t="s">
        <v>155</v>
      </c>
      <c r="H93" s="161" t="s">
        <v>4</v>
      </c>
      <c r="I93" s="161"/>
      <c r="J93" s="161" t="s">
        <v>84</v>
      </c>
      <c r="K93" s="158" t="s">
        <v>155</v>
      </c>
      <c r="L93" s="73">
        <v>7</v>
      </c>
      <c r="M93" s="314"/>
      <c r="N93" s="94">
        <f t="shared" si="48"/>
        <v>0</v>
      </c>
      <c r="O93" s="94">
        <f t="shared" si="49"/>
        <v>0</v>
      </c>
      <c r="P93" s="94">
        <f t="shared" si="50"/>
        <v>0</v>
      </c>
      <c r="Q93" s="94">
        <f t="shared" si="51"/>
        <v>0</v>
      </c>
      <c r="R93" s="94">
        <f t="shared" si="52"/>
        <v>0</v>
      </c>
      <c r="S93" s="94">
        <f t="shared" si="53"/>
        <v>0</v>
      </c>
      <c r="T93" s="94">
        <f t="shared" si="54"/>
        <v>0</v>
      </c>
      <c r="U93" s="304"/>
      <c r="V93" s="304"/>
      <c r="W93" s="306"/>
      <c r="X93" s="308"/>
    </row>
    <row r="94" spans="1:87" s="18" customFormat="1" ht="2.25" customHeight="1" thickBot="1" x14ac:dyDescent="0.25">
      <c r="A94" s="29"/>
      <c r="B94" s="47"/>
      <c r="C94" s="48"/>
      <c r="D94" s="49"/>
      <c r="E94" s="128"/>
      <c r="F94" s="128"/>
      <c r="G94" s="128"/>
      <c r="H94" s="128"/>
      <c r="I94" s="128"/>
      <c r="J94" s="128"/>
      <c r="K94" s="128"/>
      <c r="L94" s="50"/>
      <c r="M94" s="134"/>
      <c r="N94" s="48"/>
      <c r="O94" s="48"/>
      <c r="P94" s="48"/>
      <c r="Q94" s="48"/>
      <c r="R94" s="48"/>
      <c r="S94" s="50"/>
      <c r="T94" s="51"/>
      <c r="U94" s="52"/>
      <c r="V94" s="52"/>
      <c r="W94" s="52"/>
      <c r="X94" s="52"/>
    </row>
    <row r="95" spans="1:87" ht="33.75" customHeight="1" thickBot="1" x14ac:dyDescent="0.25">
      <c r="A95" s="80"/>
      <c r="B95" s="348" t="s">
        <v>236</v>
      </c>
      <c r="C95" s="349"/>
      <c r="D95" s="350"/>
      <c r="E95" s="354" t="s">
        <v>0</v>
      </c>
      <c r="F95" s="355"/>
      <c r="G95" s="355"/>
      <c r="H95" s="355"/>
      <c r="I95" s="355"/>
      <c r="J95" s="355"/>
      <c r="K95" s="355"/>
      <c r="L95" s="356"/>
      <c r="M95" s="335" t="s">
        <v>7</v>
      </c>
      <c r="N95" s="336"/>
      <c r="O95" s="336"/>
      <c r="P95" s="336"/>
      <c r="Q95" s="336"/>
      <c r="R95" s="336"/>
      <c r="S95" s="336"/>
      <c r="T95" s="336"/>
      <c r="U95" s="336"/>
      <c r="V95" s="336"/>
      <c r="W95" s="337"/>
      <c r="X95" s="54"/>
    </row>
    <row r="96" spans="1:87" ht="95.25" thickBot="1" x14ac:dyDescent="0.25">
      <c r="A96" s="81"/>
      <c r="B96" s="351"/>
      <c r="C96" s="352"/>
      <c r="D96" s="353"/>
      <c r="E96" s="125" t="s">
        <v>23</v>
      </c>
      <c r="F96" s="125" t="s">
        <v>206</v>
      </c>
      <c r="G96" s="125" t="s">
        <v>207</v>
      </c>
      <c r="H96" s="125" t="s">
        <v>208</v>
      </c>
      <c r="I96" s="125"/>
      <c r="J96" s="125" t="s">
        <v>209</v>
      </c>
      <c r="K96" s="125" t="s">
        <v>0</v>
      </c>
      <c r="L96" s="55" t="s">
        <v>11</v>
      </c>
      <c r="M96" s="216" t="s">
        <v>260</v>
      </c>
      <c r="N96" s="202" t="s">
        <v>13</v>
      </c>
      <c r="O96" s="56" t="s">
        <v>17</v>
      </c>
      <c r="P96" s="56" t="s">
        <v>14</v>
      </c>
      <c r="Q96" s="56" t="s">
        <v>15</v>
      </c>
      <c r="R96" s="57" t="s">
        <v>16</v>
      </c>
      <c r="S96" s="58" t="s">
        <v>5</v>
      </c>
      <c r="T96" s="57" t="s">
        <v>6</v>
      </c>
      <c r="U96" s="215" t="s">
        <v>261</v>
      </c>
      <c r="V96" s="215" t="s">
        <v>262</v>
      </c>
      <c r="W96" s="215" t="s">
        <v>263</v>
      </c>
      <c r="X96" s="214" t="s">
        <v>258</v>
      </c>
    </row>
    <row r="97" spans="1:87" ht="12" customHeight="1" x14ac:dyDescent="0.2">
      <c r="A97" s="422" t="s">
        <v>193</v>
      </c>
      <c r="B97" s="413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5"/>
    </row>
    <row r="98" spans="1:87" ht="12" customHeight="1" thickBot="1" x14ac:dyDescent="0.25">
      <c r="A98" s="423"/>
      <c r="B98" s="490"/>
      <c r="C98" s="491"/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91"/>
      <c r="R98" s="491"/>
      <c r="S98" s="491"/>
      <c r="T98" s="491"/>
      <c r="U98" s="491"/>
      <c r="V98" s="491"/>
      <c r="W98" s="491"/>
      <c r="X98" s="492"/>
    </row>
    <row r="99" spans="1:87" s="3" customFormat="1" ht="155.25" customHeight="1" thickBot="1" x14ac:dyDescent="0.45">
      <c r="A99" s="423"/>
      <c r="B99" s="137" t="s">
        <v>204</v>
      </c>
      <c r="C99" s="70"/>
      <c r="D99" s="290" t="s">
        <v>406</v>
      </c>
      <c r="E99" s="140" t="s">
        <v>211</v>
      </c>
      <c r="F99" s="141">
        <v>7.33</v>
      </c>
      <c r="G99" s="142">
        <v>300</v>
      </c>
      <c r="H99" s="143">
        <v>300</v>
      </c>
      <c r="I99" s="143"/>
      <c r="J99" s="143">
        <v>50</v>
      </c>
      <c r="K99" s="62" t="s">
        <v>210</v>
      </c>
      <c r="L99" s="60"/>
      <c r="M99" s="203">
        <v>378</v>
      </c>
      <c r="N99" s="93"/>
      <c r="O99" s="93"/>
      <c r="P99" s="93"/>
      <c r="Q99" s="93"/>
      <c r="R99" s="93"/>
      <c r="S99" s="93"/>
      <c r="T99" s="93"/>
      <c r="U99" s="139">
        <f>M99*(1-5%)</f>
        <v>359.09999999999997</v>
      </c>
      <c r="V99" s="139">
        <f>M99*(1-7%)</f>
        <v>351.53999999999996</v>
      </c>
      <c r="W99" s="139">
        <f>M99*(1-10%)</f>
        <v>340.2</v>
      </c>
      <c r="X99" s="228" t="s">
        <v>258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</row>
    <row r="100" spans="1:87" s="2" customFormat="1" ht="160.5" customHeight="1" thickBot="1" x14ac:dyDescent="0.45">
      <c r="A100" s="423"/>
      <c r="B100" s="138" t="s">
        <v>205</v>
      </c>
      <c r="C100" s="46"/>
      <c r="D100" s="291" t="s">
        <v>373</v>
      </c>
      <c r="E100" s="140" t="s">
        <v>212</v>
      </c>
      <c r="F100" s="144">
        <v>6.45</v>
      </c>
      <c r="G100" s="142">
        <v>260</v>
      </c>
      <c r="H100" s="143">
        <v>300</v>
      </c>
      <c r="I100" s="143"/>
      <c r="J100" s="143">
        <v>50</v>
      </c>
      <c r="K100" s="62" t="s">
        <v>210</v>
      </c>
      <c r="L100" s="61"/>
      <c r="M100" s="197">
        <v>378</v>
      </c>
      <c r="N100" s="94"/>
      <c r="O100" s="94"/>
      <c r="P100" s="94"/>
      <c r="Q100" s="94"/>
      <c r="R100" s="94"/>
      <c r="S100" s="94"/>
      <c r="T100" s="94"/>
      <c r="U100" s="139">
        <f>M100*(1-5%)</f>
        <v>359.09999999999997</v>
      </c>
      <c r="V100" s="139">
        <f>M100*(1-7%)</f>
        <v>351.53999999999996</v>
      </c>
      <c r="W100" s="139">
        <f>M100*(1-10%)</f>
        <v>340.2</v>
      </c>
      <c r="X100" s="228" t="s">
        <v>258</v>
      </c>
    </row>
    <row r="101" spans="1:87" s="3" customFormat="1" ht="71.25" customHeight="1" x14ac:dyDescent="0.2">
      <c r="A101" s="423"/>
      <c r="B101" s="493" t="s">
        <v>374</v>
      </c>
      <c r="C101" s="400"/>
      <c r="D101" s="396" t="s">
        <v>375</v>
      </c>
      <c r="E101" s="495" t="s">
        <v>213</v>
      </c>
      <c r="F101" s="497">
        <v>3.9</v>
      </c>
      <c r="G101" s="360">
        <v>400</v>
      </c>
      <c r="H101" s="360">
        <v>120</v>
      </c>
      <c r="I101" s="145"/>
      <c r="J101" s="360" t="s">
        <v>225</v>
      </c>
      <c r="K101" s="362" t="s">
        <v>210</v>
      </c>
      <c r="L101" s="35"/>
      <c r="M101" s="342">
        <v>504</v>
      </c>
      <c r="N101" s="93"/>
      <c r="O101" s="93"/>
      <c r="P101" s="93"/>
      <c r="Q101" s="93"/>
      <c r="R101" s="93"/>
      <c r="S101" s="93"/>
      <c r="T101" s="93"/>
      <c r="U101" s="346">
        <f>M101*(1-5%)</f>
        <v>478.79999999999995</v>
      </c>
      <c r="V101" s="346">
        <f>M101*(1-7%)</f>
        <v>468.71999999999997</v>
      </c>
      <c r="W101" s="482">
        <f>M101*(1-10%)</f>
        <v>453.6</v>
      </c>
      <c r="X101" s="394" t="s">
        <v>258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</row>
    <row r="102" spans="1:87" s="2" customFormat="1" ht="60" customHeight="1" thickBot="1" x14ac:dyDescent="0.25">
      <c r="A102" s="423"/>
      <c r="B102" s="494"/>
      <c r="C102" s="401"/>
      <c r="D102" s="397"/>
      <c r="E102" s="496"/>
      <c r="F102" s="498"/>
      <c r="G102" s="361"/>
      <c r="H102" s="361"/>
      <c r="I102" s="146"/>
      <c r="J102" s="361"/>
      <c r="K102" s="363"/>
      <c r="L102" s="41"/>
      <c r="M102" s="314"/>
      <c r="N102" s="94"/>
      <c r="O102" s="94"/>
      <c r="P102" s="94"/>
      <c r="Q102" s="94"/>
      <c r="R102" s="94"/>
      <c r="S102" s="94"/>
      <c r="T102" s="94"/>
      <c r="U102" s="304"/>
      <c r="V102" s="304"/>
      <c r="W102" s="306"/>
      <c r="X102" s="395"/>
    </row>
    <row r="103" spans="1:87" s="3" customFormat="1" ht="64.5" customHeight="1" thickBot="1" x14ac:dyDescent="0.25">
      <c r="A103" s="423"/>
      <c r="B103" s="398" t="s">
        <v>195</v>
      </c>
      <c r="C103" s="400"/>
      <c r="D103" s="396" t="s">
        <v>375</v>
      </c>
      <c r="E103" s="495" t="s">
        <v>216</v>
      </c>
      <c r="F103" s="372">
        <v>3.95</v>
      </c>
      <c r="G103" s="364">
        <v>400</v>
      </c>
      <c r="H103" s="360">
        <v>120</v>
      </c>
      <c r="I103" s="143"/>
      <c r="J103" s="360" t="s">
        <v>225</v>
      </c>
      <c r="K103" s="362" t="s">
        <v>210</v>
      </c>
      <c r="L103" s="60"/>
      <c r="M103" s="313">
        <v>504</v>
      </c>
      <c r="N103" s="93"/>
      <c r="O103" s="93"/>
      <c r="P103" s="93"/>
      <c r="Q103" s="93"/>
      <c r="R103" s="93"/>
      <c r="S103" s="93"/>
      <c r="T103" s="93"/>
      <c r="U103" s="303">
        <f>M103*(1-5%)</f>
        <v>478.79999999999995</v>
      </c>
      <c r="V103" s="303">
        <f>M103*(1-7%)</f>
        <v>468.71999999999997</v>
      </c>
      <c r="W103" s="305">
        <f>M103*(1-10%)</f>
        <v>453.6</v>
      </c>
      <c r="X103" s="394" t="s">
        <v>258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</row>
    <row r="104" spans="1:87" ht="69.75" customHeight="1" thickBot="1" x14ac:dyDescent="0.25">
      <c r="A104" s="423"/>
      <c r="B104" s="399"/>
      <c r="C104" s="401"/>
      <c r="D104" s="397"/>
      <c r="E104" s="496"/>
      <c r="F104" s="373"/>
      <c r="G104" s="365"/>
      <c r="H104" s="361"/>
      <c r="I104" s="143"/>
      <c r="J104" s="361"/>
      <c r="K104" s="363"/>
      <c r="L104" s="61"/>
      <c r="M104" s="314"/>
      <c r="N104" s="94"/>
      <c r="O104" s="94"/>
      <c r="P104" s="94"/>
      <c r="Q104" s="94"/>
      <c r="R104" s="94"/>
      <c r="S104" s="94"/>
      <c r="T104" s="94"/>
      <c r="U104" s="304"/>
      <c r="V104" s="304"/>
      <c r="W104" s="306"/>
      <c r="X104" s="395"/>
    </row>
    <row r="105" spans="1:87" s="3" customFormat="1" ht="64.5" customHeight="1" thickBot="1" x14ac:dyDescent="0.25">
      <c r="A105" s="423"/>
      <c r="B105" s="398" t="s">
        <v>196</v>
      </c>
      <c r="C105" s="400"/>
      <c r="D105" s="396" t="s">
        <v>377</v>
      </c>
      <c r="E105" s="495" t="s">
        <v>217</v>
      </c>
      <c r="F105" s="372">
        <v>3.95</v>
      </c>
      <c r="G105" s="364">
        <v>400</v>
      </c>
      <c r="H105" s="360">
        <v>120</v>
      </c>
      <c r="I105" s="143"/>
      <c r="J105" s="360" t="s">
        <v>225</v>
      </c>
      <c r="K105" s="362" t="s">
        <v>210</v>
      </c>
      <c r="L105" s="60"/>
      <c r="M105" s="313">
        <v>504</v>
      </c>
      <c r="N105" s="93"/>
      <c r="O105" s="93"/>
      <c r="P105" s="93"/>
      <c r="Q105" s="93"/>
      <c r="R105" s="93"/>
      <c r="S105" s="93"/>
      <c r="T105" s="93"/>
      <c r="U105" s="303">
        <f>M105*(1-5%)</f>
        <v>478.79999999999995</v>
      </c>
      <c r="V105" s="303">
        <f>M105*(1-7%)</f>
        <v>468.71999999999997</v>
      </c>
      <c r="W105" s="305">
        <f>M105*(1-10%)</f>
        <v>453.6</v>
      </c>
      <c r="X105" s="394" t="s">
        <v>258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ht="67.5" customHeight="1" thickBot="1" x14ac:dyDescent="0.25">
      <c r="A106" s="423"/>
      <c r="B106" s="488"/>
      <c r="C106" s="401"/>
      <c r="D106" s="397"/>
      <c r="E106" s="375"/>
      <c r="F106" s="373"/>
      <c r="G106" s="365"/>
      <c r="H106" s="361"/>
      <c r="I106" s="143"/>
      <c r="J106" s="361"/>
      <c r="K106" s="363"/>
      <c r="L106" s="61"/>
      <c r="M106" s="343"/>
      <c r="N106" s="94"/>
      <c r="O106" s="94"/>
      <c r="P106" s="94"/>
      <c r="Q106" s="94"/>
      <c r="R106" s="94"/>
      <c r="S106" s="94"/>
      <c r="T106" s="94"/>
      <c r="U106" s="347"/>
      <c r="V106" s="304"/>
      <c r="W106" s="306"/>
      <c r="X106" s="395"/>
    </row>
    <row r="107" spans="1:87" ht="66" customHeight="1" thickBot="1" x14ac:dyDescent="0.25">
      <c r="A107" s="423"/>
      <c r="B107" s="487" t="s">
        <v>197</v>
      </c>
      <c r="C107" s="400"/>
      <c r="D107" s="396" t="s">
        <v>376</v>
      </c>
      <c r="E107" s="374" t="s">
        <v>218</v>
      </c>
      <c r="F107" s="372">
        <v>3.875</v>
      </c>
      <c r="G107" s="364" t="s">
        <v>226</v>
      </c>
      <c r="H107" s="360">
        <v>190</v>
      </c>
      <c r="I107" s="143"/>
      <c r="J107" s="360">
        <v>90</v>
      </c>
      <c r="K107" s="362" t="s">
        <v>210</v>
      </c>
      <c r="L107" s="78"/>
      <c r="M107" s="342">
        <v>378</v>
      </c>
      <c r="N107" s="200"/>
      <c r="O107" s="200"/>
      <c r="P107" s="200"/>
      <c r="Q107" s="200"/>
      <c r="R107" s="200"/>
      <c r="S107" s="200"/>
      <c r="T107" s="200"/>
      <c r="U107" s="346">
        <f>M107*(1-5%)</f>
        <v>359.09999999999997</v>
      </c>
      <c r="V107" s="303">
        <f>M107*(1-7%)</f>
        <v>351.53999999999996</v>
      </c>
      <c r="W107" s="305">
        <f>M107*(1-10%)</f>
        <v>340.2</v>
      </c>
      <c r="X107" s="394" t="s">
        <v>258</v>
      </c>
    </row>
    <row r="108" spans="1:87" s="3" customFormat="1" ht="105" customHeight="1" thickBot="1" x14ac:dyDescent="0.25">
      <c r="A108" s="423"/>
      <c r="B108" s="488"/>
      <c r="C108" s="401"/>
      <c r="D108" s="397"/>
      <c r="E108" s="375"/>
      <c r="F108" s="373"/>
      <c r="G108" s="365"/>
      <c r="H108" s="361"/>
      <c r="I108" s="143"/>
      <c r="J108" s="361"/>
      <c r="K108" s="363"/>
      <c r="L108" s="60"/>
      <c r="M108" s="343"/>
      <c r="N108" s="93"/>
      <c r="O108" s="93"/>
      <c r="P108" s="93"/>
      <c r="Q108" s="93"/>
      <c r="R108" s="93"/>
      <c r="S108" s="93"/>
      <c r="T108" s="93"/>
      <c r="U108" s="347"/>
      <c r="V108" s="304"/>
      <c r="W108" s="306"/>
      <c r="X108" s="395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1:87" s="3" customFormat="1" ht="64.5" customHeight="1" thickBot="1" x14ac:dyDescent="0.25">
      <c r="A109" s="423"/>
      <c r="B109" s="366" t="s">
        <v>198</v>
      </c>
      <c r="C109" s="368"/>
      <c r="D109" s="370" t="s">
        <v>378</v>
      </c>
      <c r="E109" s="374" t="s">
        <v>214</v>
      </c>
      <c r="F109" s="372">
        <v>7.335</v>
      </c>
      <c r="G109" s="364">
        <v>400</v>
      </c>
      <c r="H109" s="360">
        <v>180</v>
      </c>
      <c r="I109" s="143"/>
      <c r="J109" s="360" t="s">
        <v>227</v>
      </c>
      <c r="K109" s="362" t="s">
        <v>210</v>
      </c>
      <c r="L109" s="60"/>
      <c r="M109" s="342">
        <v>504</v>
      </c>
      <c r="N109" s="93"/>
      <c r="O109" s="93"/>
      <c r="P109" s="93"/>
      <c r="Q109" s="93"/>
      <c r="R109" s="93"/>
      <c r="S109" s="93"/>
      <c r="T109" s="93"/>
      <c r="U109" s="346">
        <f>M109*(1-5%)</f>
        <v>478.79999999999995</v>
      </c>
      <c r="V109" s="303">
        <f>M109*(1-7%)</f>
        <v>468.71999999999997</v>
      </c>
      <c r="W109" s="305">
        <f>M109*(1-10%)</f>
        <v>453.6</v>
      </c>
      <c r="X109" s="394" t="s">
        <v>264</v>
      </c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s="3" customFormat="1" ht="71.25" customHeight="1" thickBot="1" x14ac:dyDescent="0.25">
      <c r="A110" s="423"/>
      <c r="B110" s="367"/>
      <c r="C110" s="369"/>
      <c r="D110" s="371"/>
      <c r="E110" s="375"/>
      <c r="F110" s="373"/>
      <c r="G110" s="365"/>
      <c r="H110" s="361"/>
      <c r="I110" s="143"/>
      <c r="J110" s="361"/>
      <c r="K110" s="363"/>
      <c r="L110" s="60"/>
      <c r="M110" s="343"/>
      <c r="N110" s="93"/>
      <c r="O110" s="93"/>
      <c r="P110" s="93"/>
      <c r="Q110" s="93"/>
      <c r="R110" s="93"/>
      <c r="S110" s="93"/>
      <c r="T110" s="93"/>
      <c r="U110" s="347"/>
      <c r="V110" s="304"/>
      <c r="W110" s="306"/>
      <c r="X110" s="395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</row>
    <row r="111" spans="1:87" s="3" customFormat="1" ht="64.5" customHeight="1" thickBot="1" x14ac:dyDescent="0.25">
      <c r="A111" s="423"/>
      <c r="B111" s="366" t="s">
        <v>219</v>
      </c>
      <c r="C111" s="368"/>
      <c r="D111" s="370" t="s">
        <v>378</v>
      </c>
      <c r="E111" s="321" t="s">
        <v>220</v>
      </c>
      <c r="F111" s="372">
        <v>7.4</v>
      </c>
      <c r="G111" s="364">
        <v>400</v>
      </c>
      <c r="H111" s="360">
        <v>180</v>
      </c>
      <c r="I111" s="143"/>
      <c r="J111" s="360" t="s">
        <v>227</v>
      </c>
      <c r="K111" s="362" t="s">
        <v>210</v>
      </c>
      <c r="L111" s="60"/>
      <c r="M111" s="342">
        <v>504</v>
      </c>
      <c r="N111" s="93"/>
      <c r="O111" s="93"/>
      <c r="P111" s="93"/>
      <c r="Q111" s="93"/>
      <c r="R111" s="93"/>
      <c r="S111" s="93"/>
      <c r="T111" s="93"/>
      <c r="U111" s="346">
        <f>M111*(1-5%)</f>
        <v>478.79999999999995</v>
      </c>
      <c r="V111" s="303">
        <f>M111*(1-7%)</f>
        <v>468.71999999999997</v>
      </c>
      <c r="W111" s="305">
        <f>M111*(1-10%)</f>
        <v>453.6</v>
      </c>
      <c r="X111" s="394" t="s">
        <v>258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</row>
    <row r="112" spans="1:87" s="3" customFormat="1" ht="71.25" customHeight="1" thickBot="1" x14ac:dyDescent="0.25">
      <c r="A112" s="423"/>
      <c r="B112" s="367"/>
      <c r="C112" s="369"/>
      <c r="D112" s="371"/>
      <c r="E112" s="322"/>
      <c r="F112" s="373"/>
      <c r="G112" s="365"/>
      <c r="H112" s="361"/>
      <c r="I112" s="143"/>
      <c r="J112" s="361"/>
      <c r="K112" s="363"/>
      <c r="L112" s="60"/>
      <c r="M112" s="343"/>
      <c r="N112" s="93"/>
      <c r="O112" s="93"/>
      <c r="P112" s="93"/>
      <c r="Q112" s="93"/>
      <c r="R112" s="93"/>
      <c r="S112" s="93"/>
      <c r="T112" s="93"/>
      <c r="U112" s="347"/>
      <c r="V112" s="304"/>
      <c r="W112" s="306"/>
      <c r="X112" s="395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</row>
    <row r="113" spans="1:87" s="3" customFormat="1" ht="64.5" customHeight="1" thickBot="1" x14ac:dyDescent="0.25">
      <c r="A113" s="423"/>
      <c r="B113" s="366" t="s">
        <v>199</v>
      </c>
      <c r="C113" s="368"/>
      <c r="D113" s="370" t="s">
        <v>378</v>
      </c>
      <c r="E113" s="321" t="s">
        <v>221</v>
      </c>
      <c r="F113" s="372">
        <v>7.4</v>
      </c>
      <c r="G113" s="364">
        <v>400</v>
      </c>
      <c r="H113" s="360">
        <v>180</v>
      </c>
      <c r="I113" s="143"/>
      <c r="J113" s="360" t="s">
        <v>227</v>
      </c>
      <c r="K113" s="362" t="s">
        <v>210</v>
      </c>
      <c r="L113" s="60"/>
      <c r="M113" s="342">
        <v>504</v>
      </c>
      <c r="N113" s="93"/>
      <c r="O113" s="93"/>
      <c r="P113" s="93"/>
      <c r="Q113" s="93"/>
      <c r="R113" s="93"/>
      <c r="S113" s="93"/>
      <c r="T113" s="93"/>
      <c r="U113" s="346">
        <f>M113*(1-5%)</f>
        <v>478.79999999999995</v>
      </c>
      <c r="V113" s="303">
        <f>M113*(1-7%)</f>
        <v>468.71999999999997</v>
      </c>
      <c r="W113" s="305">
        <f>M113*(1-10%)</f>
        <v>453.6</v>
      </c>
      <c r="X113" s="394" t="s">
        <v>258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</row>
    <row r="114" spans="1:87" s="3" customFormat="1" ht="71.25" customHeight="1" thickBot="1" x14ac:dyDescent="0.25">
      <c r="A114" s="423"/>
      <c r="B114" s="367"/>
      <c r="C114" s="369"/>
      <c r="D114" s="371"/>
      <c r="E114" s="322"/>
      <c r="F114" s="373"/>
      <c r="G114" s="365"/>
      <c r="H114" s="361"/>
      <c r="I114" s="143"/>
      <c r="J114" s="361"/>
      <c r="K114" s="363"/>
      <c r="L114" s="60"/>
      <c r="M114" s="343"/>
      <c r="N114" s="93"/>
      <c r="O114" s="93"/>
      <c r="P114" s="93"/>
      <c r="Q114" s="93"/>
      <c r="R114" s="93"/>
      <c r="S114" s="93"/>
      <c r="T114" s="93"/>
      <c r="U114" s="347"/>
      <c r="V114" s="304"/>
      <c r="W114" s="306"/>
      <c r="X114" s="395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</row>
    <row r="115" spans="1:87" s="3" customFormat="1" ht="64.5" customHeight="1" thickBot="1" x14ac:dyDescent="0.25">
      <c r="A115" s="423"/>
      <c r="B115" s="366" t="s">
        <v>200</v>
      </c>
      <c r="C115" s="368"/>
      <c r="D115" s="370" t="s">
        <v>379</v>
      </c>
      <c r="E115" s="374" t="s">
        <v>222</v>
      </c>
      <c r="F115" s="372">
        <v>9.9250000000000007</v>
      </c>
      <c r="G115" s="364" t="s">
        <v>228</v>
      </c>
      <c r="H115" s="360">
        <v>300</v>
      </c>
      <c r="I115" s="143"/>
      <c r="J115" s="360" t="s">
        <v>229</v>
      </c>
      <c r="K115" s="362" t="s">
        <v>210</v>
      </c>
      <c r="L115" s="60"/>
      <c r="M115" s="342">
        <v>504</v>
      </c>
      <c r="N115" s="93"/>
      <c r="O115" s="93"/>
      <c r="P115" s="93"/>
      <c r="Q115" s="93"/>
      <c r="R115" s="93"/>
      <c r="S115" s="93"/>
      <c r="T115" s="93"/>
      <c r="U115" s="346">
        <f>M115*(1-5%)</f>
        <v>478.79999999999995</v>
      </c>
      <c r="V115" s="303">
        <f>M115*(1-7%)</f>
        <v>468.71999999999997</v>
      </c>
      <c r="W115" s="305">
        <f>M115*(1-10%)</f>
        <v>453.6</v>
      </c>
      <c r="X115" s="394" t="s">
        <v>258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</row>
    <row r="116" spans="1:87" s="3" customFormat="1" ht="126" customHeight="1" thickBot="1" x14ac:dyDescent="0.25">
      <c r="A116" s="423"/>
      <c r="B116" s="367"/>
      <c r="C116" s="369"/>
      <c r="D116" s="371"/>
      <c r="E116" s="375"/>
      <c r="F116" s="373"/>
      <c r="G116" s="365"/>
      <c r="H116" s="361"/>
      <c r="I116" s="143"/>
      <c r="J116" s="361"/>
      <c r="K116" s="363"/>
      <c r="L116" s="60"/>
      <c r="M116" s="343"/>
      <c r="N116" s="93"/>
      <c r="O116" s="93"/>
      <c r="P116" s="93"/>
      <c r="Q116" s="93"/>
      <c r="R116" s="93"/>
      <c r="S116" s="93"/>
      <c r="T116" s="93"/>
      <c r="U116" s="347"/>
      <c r="V116" s="304"/>
      <c r="W116" s="306"/>
      <c r="X116" s="395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</row>
    <row r="117" spans="1:87" s="3" customFormat="1" ht="64.5" customHeight="1" thickBot="1" x14ac:dyDescent="0.25">
      <c r="A117" s="423"/>
      <c r="B117" s="366" t="s">
        <v>201</v>
      </c>
      <c r="C117" s="368"/>
      <c r="D117" s="370" t="s">
        <v>380</v>
      </c>
      <c r="E117" s="374" t="s">
        <v>215</v>
      </c>
      <c r="F117" s="372">
        <v>5.4450000000000003</v>
      </c>
      <c r="G117" s="364">
        <v>400</v>
      </c>
      <c r="H117" s="360">
        <v>90</v>
      </c>
      <c r="I117" s="143"/>
      <c r="J117" s="360" t="s">
        <v>230</v>
      </c>
      <c r="K117" s="362" t="s">
        <v>210</v>
      </c>
      <c r="L117" s="60"/>
      <c r="M117" s="342">
        <v>378</v>
      </c>
      <c r="N117" s="93"/>
      <c r="O117" s="93"/>
      <c r="P117" s="93"/>
      <c r="Q117" s="93"/>
      <c r="R117" s="93"/>
      <c r="S117" s="93"/>
      <c r="T117" s="93"/>
      <c r="U117" s="346">
        <f>M117*(1-5%)</f>
        <v>359.09999999999997</v>
      </c>
      <c r="V117" s="303">
        <f>M117*(1-7%)</f>
        <v>351.53999999999996</v>
      </c>
      <c r="W117" s="305">
        <f>M117*(1-10%)</f>
        <v>340.2</v>
      </c>
      <c r="X117" s="394" t="s">
        <v>258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</row>
    <row r="118" spans="1:87" s="3" customFormat="1" ht="72" customHeight="1" thickBot="1" x14ac:dyDescent="0.25">
      <c r="A118" s="423"/>
      <c r="B118" s="367"/>
      <c r="C118" s="369"/>
      <c r="D118" s="371"/>
      <c r="E118" s="375"/>
      <c r="F118" s="373"/>
      <c r="G118" s="365"/>
      <c r="H118" s="361"/>
      <c r="I118" s="143"/>
      <c r="J118" s="361"/>
      <c r="K118" s="363"/>
      <c r="L118" s="60"/>
      <c r="M118" s="343"/>
      <c r="N118" s="93"/>
      <c r="O118" s="93"/>
      <c r="P118" s="93"/>
      <c r="Q118" s="93"/>
      <c r="R118" s="93"/>
      <c r="S118" s="93"/>
      <c r="T118" s="93"/>
      <c r="U118" s="347"/>
      <c r="V118" s="304"/>
      <c r="W118" s="306"/>
      <c r="X118" s="395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</row>
    <row r="119" spans="1:87" s="3" customFormat="1" ht="64.5" customHeight="1" thickBot="1" x14ac:dyDescent="0.25">
      <c r="A119" s="423"/>
      <c r="B119" s="366" t="s">
        <v>202</v>
      </c>
      <c r="C119" s="368"/>
      <c r="D119" s="370" t="s">
        <v>381</v>
      </c>
      <c r="E119" s="321" t="s">
        <v>223</v>
      </c>
      <c r="F119" s="372">
        <v>2.98</v>
      </c>
      <c r="G119" s="364">
        <v>200</v>
      </c>
      <c r="H119" s="360">
        <v>90</v>
      </c>
      <c r="I119" s="143"/>
      <c r="J119" s="360" t="s">
        <v>230</v>
      </c>
      <c r="K119" s="362" t="s">
        <v>210</v>
      </c>
      <c r="L119" s="60"/>
      <c r="M119" s="342">
        <v>378</v>
      </c>
      <c r="N119" s="93"/>
      <c r="O119" s="93"/>
      <c r="P119" s="93"/>
      <c r="Q119" s="93"/>
      <c r="R119" s="93"/>
      <c r="S119" s="93"/>
      <c r="T119" s="93"/>
      <c r="U119" s="346">
        <f>M119*(1-5%)</f>
        <v>359.09999999999997</v>
      </c>
      <c r="V119" s="303">
        <f>M119*(1-7%)</f>
        <v>351.53999999999996</v>
      </c>
      <c r="W119" s="305">
        <f>M119*(1-10%)</f>
        <v>340.2</v>
      </c>
      <c r="X119" s="394" t="s">
        <v>258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</row>
    <row r="120" spans="1:87" s="3" customFormat="1" ht="81" customHeight="1" thickBot="1" x14ac:dyDescent="0.25">
      <c r="A120" s="423"/>
      <c r="B120" s="367"/>
      <c r="C120" s="369"/>
      <c r="D120" s="371"/>
      <c r="E120" s="322"/>
      <c r="F120" s="373"/>
      <c r="G120" s="365"/>
      <c r="H120" s="361"/>
      <c r="I120" s="143"/>
      <c r="J120" s="361"/>
      <c r="K120" s="363"/>
      <c r="L120" s="60"/>
      <c r="M120" s="343"/>
      <c r="N120" s="93"/>
      <c r="O120" s="93"/>
      <c r="P120" s="93"/>
      <c r="Q120" s="93"/>
      <c r="R120" s="93"/>
      <c r="S120" s="93"/>
      <c r="T120" s="93"/>
      <c r="U120" s="347"/>
      <c r="V120" s="304"/>
      <c r="W120" s="306"/>
      <c r="X120" s="395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</row>
    <row r="121" spans="1:87" s="3" customFormat="1" ht="64.5" customHeight="1" thickBot="1" x14ac:dyDescent="0.25">
      <c r="A121" s="423"/>
      <c r="B121" s="366" t="s">
        <v>203</v>
      </c>
      <c r="C121" s="368"/>
      <c r="D121" s="370" t="s">
        <v>381</v>
      </c>
      <c r="E121" s="321" t="s">
        <v>224</v>
      </c>
      <c r="F121" s="372">
        <v>2.98</v>
      </c>
      <c r="G121" s="364">
        <v>200</v>
      </c>
      <c r="H121" s="360">
        <v>90</v>
      </c>
      <c r="I121" s="143"/>
      <c r="J121" s="360" t="s">
        <v>230</v>
      </c>
      <c r="K121" s="362" t="s">
        <v>210</v>
      </c>
      <c r="L121" s="60"/>
      <c r="M121" s="342">
        <v>378</v>
      </c>
      <c r="N121" s="93"/>
      <c r="O121" s="93"/>
      <c r="P121" s="93"/>
      <c r="Q121" s="93"/>
      <c r="R121" s="93"/>
      <c r="S121" s="93"/>
      <c r="T121" s="93"/>
      <c r="U121" s="346">
        <f>M121*(1-5%)</f>
        <v>359.09999999999997</v>
      </c>
      <c r="V121" s="303">
        <f>M121*(1-7%)</f>
        <v>351.53999999999996</v>
      </c>
      <c r="W121" s="305">
        <f>M121*(1-10%)</f>
        <v>340.2</v>
      </c>
      <c r="X121" s="394" t="s">
        <v>258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</row>
    <row r="122" spans="1:87" s="3" customFormat="1" ht="69.75" customHeight="1" x14ac:dyDescent="0.2">
      <c r="A122" s="423"/>
      <c r="B122" s="390"/>
      <c r="C122" s="391"/>
      <c r="D122" s="392"/>
      <c r="E122" s="393"/>
      <c r="F122" s="378"/>
      <c r="G122" s="522"/>
      <c r="H122" s="523"/>
      <c r="I122" s="255"/>
      <c r="J122" s="523"/>
      <c r="K122" s="513"/>
      <c r="L122" s="230"/>
      <c r="M122" s="455"/>
      <c r="N122" s="254"/>
      <c r="O122" s="254"/>
      <c r="P122" s="254"/>
      <c r="Q122" s="254"/>
      <c r="R122" s="254"/>
      <c r="S122" s="254"/>
      <c r="T122" s="254"/>
      <c r="U122" s="447"/>
      <c r="V122" s="447"/>
      <c r="W122" s="456"/>
      <c r="X122" s="519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</row>
    <row r="123" spans="1:87" s="2" customFormat="1" ht="69.75" customHeight="1" thickBot="1" x14ac:dyDescent="0.25">
      <c r="A123" s="423"/>
      <c r="B123" s="323" t="s">
        <v>382</v>
      </c>
      <c r="C123" s="358"/>
      <c r="D123" s="319" t="s">
        <v>401</v>
      </c>
      <c r="E123" s="321" t="s">
        <v>383</v>
      </c>
      <c r="F123" s="273"/>
      <c r="G123" s="338">
        <v>400</v>
      </c>
      <c r="H123" s="338">
        <v>90</v>
      </c>
      <c r="I123" s="257"/>
      <c r="J123" s="321">
        <v>80</v>
      </c>
      <c r="K123" s="340" t="s">
        <v>210</v>
      </c>
      <c r="L123" s="258"/>
      <c r="M123" s="342">
        <v>504</v>
      </c>
      <c r="N123" s="259"/>
      <c r="O123" s="259"/>
      <c r="P123" s="259"/>
      <c r="Q123" s="259"/>
      <c r="R123" s="259"/>
      <c r="S123" s="259"/>
      <c r="T123" s="259"/>
      <c r="U123" s="344">
        <f>M123*(1-5%)</f>
        <v>478.79999999999995</v>
      </c>
      <c r="V123" s="346">
        <f>M123*(1-7%)</f>
        <v>468.71999999999997</v>
      </c>
      <c r="W123" s="346">
        <f>M123*(1-10%)</f>
        <v>453.6</v>
      </c>
      <c r="X123" s="520" t="s">
        <v>264</v>
      </c>
    </row>
    <row r="124" spans="1:87" s="2" customFormat="1" ht="69.75" customHeight="1" x14ac:dyDescent="0.2">
      <c r="A124" s="423"/>
      <c r="B124" s="324"/>
      <c r="C124" s="359"/>
      <c r="D124" s="320"/>
      <c r="E124" s="322"/>
      <c r="F124" s="274"/>
      <c r="G124" s="339"/>
      <c r="H124" s="339"/>
      <c r="I124" s="260"/>
      <c r="J124" s="322"/>
      <c r="K124" s="341"/>
      <c r="L124" s="261"/>
      <c r="M124" s="343"/>
      <c r="N124" s="262"/>
      <c r="O124" s="262"/>
      <c r="P124" s="262"/>
      <c r="Q124" s="262"/>
      <c r="R124" s="262"/>
      <c r="S124" s="262"/>
      <c r="T124" s="262"/>
      <c r="U124" s="344"/>
      <c r="V124" s="347"/>
      <c r="W124" s="347"/>
      <c r="X124" s="521"/>
    </row>
    <row r="125" spans="1:87" s="2" customFormat="1" ht="69.75" customHeight="1" thickBot="1" x14ac:dyDescent="0.25">
      <c r="A125" s="423"/>
      <c r="B125" s="323" t="s">
        <v>384</v>
      </c>
      <c r="C125" s="358"/>
      <c r="D125" s="319" t="s">
        <v>401</v>
      </c>
      <c r="E125" s="321" t="s">
        <v>385</v>
      </c>
      <c r="F125" s="273"/>
      <c r="G125" s="338">
        <v>400</v>
      </c>
      <c r="H125" s="338">
        <v>90</v>
      </c>
      <c r="I125" s="257"/>
      <c r="J125" s="338">
        <v>80</v>
      </c>
      <c r="K125" s="340" t="s">
        <v>210</v>
      </c>
      <c r="L125" s="258"/>
      <c r="M125" s="342">
        <v>504</v>
      </c>
      <c r="N125" s="259"/>
      <c r="O125" s="259"/>
      <c r="P125" s="259"/>
      <c r="Q125" s="259"/>
      <c r="R125" s="259"/>
      <c r="S125" s="259"/>
      <c r="T125" s="259"/>
      <c r="U125" s="344">
        <f>M125*(1-5%)</f>
        <v>478.79999999999995</v>
      </c>
      <c r="V125" s="346">
        <f>M125*(1-7%)</f>
        <v>468.71999999999997</v>
      </c>
      <c r="W125" s="346">
        <f>M125*(1-10%)</f>
        <v>453.6</v>
      </c>
      <c r="X125" s="520" t="s">
        <v>264</v>
      </c>
    </row>
    <row r="126" spans="1:87" s="2" customFormat="1" ht="69.75" customHeight="1" x14ac:dyDescent="0.2">
      <c r="A126" s="423"/>
      <c r="B126" s="357"/>
      <c r="C126" s="359"/>
      <c r="D126" s="320"/>
      <c r="E126" s="322"/>
      <c r="F126" s="256"/>
      <c r="G126" s="339"/>
      <c r="H126" s="339"/>
      <c r="I126" s="263"/>
      <c r="J126" s="339"/>
      <c r="K126" s="341"/>
      <c r="L126" s="264"/>
      <c r="M126" s="343"/>
      <c r="N126" s="265"/>
      <c r="O126" s="265"/>
      <c r="P126" s="265"/>
      <c r="Q126" s="265"/>
      <c r="R126" s="265"/>
      <c r="S126" s="265"/>
      <c r="T126" s="265"/>
      <c r="U126" s="344"/>
      <c r="V126" s="347"/>
      <c r="W126" s="347"/>
      <c r="X126" s="521"/>
    </row>
    <row r="127" spans="1:87" s="2" customFormat="1" ht="69.75" customHeight="1" x14ac:dyDescent="0.2">
      <c r="A127" s="423"/>
      <c r="B127" s="323" t="s">
        <v>386</v>
      </c>
      <c r="C127" s="358"/>
      <c r="D127" s="319" t="s">
        <v>401</v>
      </c>
      <c r="E127" s="321" t="s">
        <v>387</v>
      </c>
      <c r="F127" s="273"/>
      <c r="G127" s="338">
        <v>400</v>
      </c>
      <c r="H127" s="338">
        <v>90</v>
      </c>
      <c r="I127" s="257"/>
      <c r="J127" s="338">
        <v>80</v>
      </c>
      <c r="K127" s="340" t="s">
        <v>210</v>
      </c>
      <c r="L127" s="258"/>
      <c r="M127" s="342">
        <v>504</v>
      </c>
      <c r="N127" s="259"/>
      <c r="O127" s="259"/>
      <c r="P127" s="259"/>
      <c r="Q127" s="259"/>
      <c r="R127" s="259"/>
      <c r="S127" s="259"/>
      <c r="T127" s="259"/>
      <c r="U127" s="344">
        <f>M127*(1-5%)</f>
        <v>478.79999999999995</v>
      </c>
      <c r="V127" s="346">
        <f>M127*(1-7%)</f>
        <v>468.71999999999997</v>
      </c>
      <c r="W127" s="346">
        <f>M127*(1-10%)</f>
        <v>453.6</v>
      </c>
      <c r="X127" s="520" t="s">
        <v>264</v>
      </c>
    </row>
    <row r="128" spans="1:87" s="2" customFormat="1" ht="69.75" customHeight="1" x14ac:dyDescent="0.2">
      <c r="A128" s="423"/>
      <c r="B128" s="324"/>
      <c r="C128" s="359"/>
      <c r="D128" s="320"/>
      <c r="E128" s="322"/>
      <c r="F128" s="274"/>
      <c r="G128" s="339"/>
      <c r="H128" s="339"/>
      <c r="I128" s="266"/>
      <c r="J128" s="339"/>
      <c r="K128" s="341"/>
      <c r="L128" s="267"/>
      <c r="M128" s="343"/>
      <c r="N128" s="268"/>
      <c r="O128" s="268"/>
      <c r="P128" s="268"/>
      <c r="Q128" s="268"/>
      <c r="R128" s="268"/>
      <c r="S128" s="268"/>
      <c r="T128" s="268"/>
      <c r="U128" s="344"/>
      <c r="V128" s="347"/>
      <c r="W128" s="347"/>
      <c r="X128" s="521"/>
    </row>
    <row r="129" spans="1:24" s="2" customFormat="1" ht="69.75" customHeight="1" x14ac:dyDescent="0.2">
      <c r="A129" s="423"/>
      <c r="B129" s="323" t="s">
        <v>388</v>
      </c>
      <c r="C129" s="358"/>
      <c r="D129" s="319" t="s">
        <v>402</v>
      </c>
      <c r="E129" s="524" t="s">
        <v>389</v>
      </c>
      <c r="F129" s="273"/>
      <c r="G129" s="338">
        <v>400</v>
      </c>
      <c r="H129" s="338">
        <v>60</v>
      </c>
      <c r="I129" s="257"/>
      <c r="J129" s="338">
        <v>100</v>
      </c>
      <c r="K129" s="340" t="s">
        <v>210</v>
      </c>
      <c r="L129" s="258"/>
      <c r="M129" s="342">
        <v>442</v>
      </c>
      <c r="N129" s="259"/>
      <c r="O129" s="259"/>
      <c r="P129" s="259"/>
      <c r="Q129" s="259"/>
      <c r="R129" s="259"/>
      <c r="S129" s="259"/>
      <c r="T129" s="259"/>
      <c r="U129" s="344">
        <f>M129*(1-5%)</f>
        <v>419.9</v>
      </c>
      <c r="V129" s="346">
        <f>M129*(1-7%)</f>
        <v>411.05999999999995</v>
      </c>
      <c r="W129" s="346">
        <f>M129*(1-10%)</f>
        <v>397.8</v>
      </c>
      <c r="X129" s="520" t="s">
        <v>264</v>
      </c>
    </row>
    <row r="130" spans="1:24" s="2" customFormat="1" ht="69.75" customHeight="1" thickBot="1" x14ac:dyDescent="0.25">
      <c r="A130" s="423"/>
      <c r="B130" s="324"/>
      <c r="C130" s="359"/>
      <c r="D130" s="320"/>
      <c r="E130" s="525"/>
      <c r="F130" s="274"/>
      <c r="G130" s="339"/>
      <c r="H130" s="339"/>
      <c r="I130" s="266"/>
      <c r="J130" s="339"/>
      <c r="K130" s="341"/>
      <c r="L130" s="267"/>
      <c r="M130" s="343"/>
      <c r="N130" s="268"/>
      <c r="O130" s="268"/>
      <c r="P130" s="268"/>
      <c r="Q130" s="268"/>
      <c r="R130" s="268"/>
      <c r="S130" s="268"/>
      <c r="T130" s="268"/>
      <c r="U130" s="344"/>
      <c r="V130" s="347"/>
      <c r="W130" s="347"/>
      <c r="X130" s="521"/>
    </row>
    <row r="131" spans="1:24" ht="33.75" customHeight="1" thickBot="1" x14ac:dyDescent="0.25">
      <c r="A131" s="423"/>
      <c r="B131" s="348" t="s">
        <v>236</v>
      </c>
      <c r="C131" s="349"/>
      <c r="D131" s="350"/>
      <c r="E131" s="354" t="s">
        <v>0</v>
      </c>
      <c r="F131" s="355"/>
      <c r="G131" s="355"/>
      <c r="H131" s="355"/>
      <c r="I131" s="355"/>
      <c r="J131" s="355"/>
      <c r="K131" s="355"/>
      <c r="L131" s="356"/>
      <c r="M131" s="335" t="s">
        <v>7</v>
      </c>
      <c r="N131" s="336"/>
      <c r="O131" s="336"/>
      <c r="P131" s="336"/>
      <c r="Q131" s="336"/>
      <c r="R131" s="336"/>
      <c r="S131" s="336"/>
      <c r="T131" s="336"/>
      <c r="U131" s="336"/>
      <c r="V131" s="336"/>
      <c r="W131" s="337"/>
      <c r="X131" s="54"/>
    </row>
    <row r="132" spans="1:24" ht="95.25" thickBot="1" x14ac:dyDescent="0.25">
      <c r="A132" s="423"/>
      <c r="B132" s="351"/>
      <c r="C132" s="352"/>
      <c r="D132" s="353"/>
      <c r="E132" s="125" t="s">
        <v>23</v>
      </c>
      <c r="F132" s="125" t="s">
        <v>206</v>
      </c>
      <c r="G132" s="125" t="s">
        <v>207</v>
      </c>
      <c r="H132" s="125" t="s">
        <v>208</v>
      </c>
      <c r="I132" s="125"/>
      <c r="J132" s="125" t="s">
        <v>209</v>
      </c>
      <c r="K132" s="125" t="s">
        <v>0</v>
      </c>
      <c r="L132" s="55" t="s">
        <v>11</v>
      </c>
      <c r="M132" s="216" t="s">
        <v>260</v>
      </c>
      <c r="N132" s="297" t="s">
        <v>13</v>
      </c>
      <c r="O132" s="56" t="s">
        <v>17</v>
      </c>
      <c r="P132" s="56" t="s">
        <v>14</v>
      </c>
      <c r="Q132" s="56" t="s">
        <v>15</v>
      </c>
      <c r="R132" s="57" t="s">
        <v>16</v>
      </c>
      <c r="S132" s="58" t="s">
        <v>5</v>
      </c>
      <c r="T132" s="57" t="s">
        <v>6</v>
      </c>
      <c r="U132" s="215" t="s">
        <v>261</v>
      </c>
      <c r="V132" s="215" t="s">
        <v>262</v>
      </c>
      <c r="W132" s="215" t="s">
        <v>263</v>
      </c>
      <c r="X132" s="214" t="s">
        <v>258</v>
      </c>
    </row>
    <row r="133" spans="1:24" s="2" customFormat="1" ht="69.75" customHeight="1" x14ac:dyDescent="0.2">
      <c r="A133" s="423"/>
      <c r="B133" s="323" t="s">
        <v>390</v>
      </c>
      <c r="C133" s="532"/>
      <c r="D133" s="319" t="s">
        <v>402</v>
      </c>
      <c r="E133" s="321" t="s">
        <v>391</v>
      </c>
      <c r="F133" s="273"/>
      <c r="G133" s="338">
        <v>400</v>
      </c>
      <c r="H133" s="338">
        <v>60</v>
      </c>
      <c r="I133" s="257"/>
      <c r="J133" s="338">
        <v>100</v>
      </c>
      <c r="K133" s="340" t="s">
        <v>210</v>
      </c>
      <c r="L133" s="258"/>
      <c r="M133" s="342">
        <v>442</v>
      </c>
      <c r="N133" s="259"/>
      <c r="O133" s="259"/>
      <c r="P133" s="259"/>
      <c r="Q133" s="259"/>
      <c r="R133" s="259"/>
      <c r="S133" s="259"/>
      <c r="T133" s="259"/>
      <c r="U133" s="344">
        <f>M133*(1-5%)</f>
        <v>419.9</v>
      </c>
      <c r="V133" s="346">
        <f>M133*(1-7%)</f>
        <v>411.05999999999995</v>
      </c>
      <c r="W133" s="346">
        <f>M133*(1-10%)</f>
        <v>397.8</v>
      </c>
      <c r="X133" s="520" t="s">
        <v>264</v>
      </c>
    </row>
    <row r="134" spans="1:24" s="2" customFormat="1" ht="69.75" customHeight="1" x14ac:dyDescent="0.2">
      <c r="A134" s="423"/>
      <c r="B134" s="324"/>
      <c r="C134" s="533"/>
      <c r="D134" s="320"/>
      <c r="E134" s="322"/>
      <c r="F134" s="274"/>
      <c r="G134" s="339"/>
      <c r="H134" s="339"/>
      <c r="I134" s="266"/>
      <c r="J134" s="339"/>
      <c r="K134" s="341"/>
      <c r="L134" s="267"/>
      <c r="M134" s="343"/>
      <c r="N134" s="268"/>
      <c r="O134" s="268"/>
      <c r="P134" s="268"/>
      <c r="Q134" s="268"/>
      <c r="R134" s="268"/>
      <c r="S134" s="268"/>
      <c r="T134" s="268"/>
      <c r="U134" s="344"/>
      <c r="V134" s="347"/>
      <c r="W134" s="347"/>
      <c r="X134" s="521"/>
    </row>
    <row r="135" spans="1:24" s="2" customFormat="1" ht="69.75" customHeight="1" x14ac:dyDescent="0.2">
      <c r="A135" s="423"/>
      <c r="B135" s="323" t="s">
        <v>392</v>
      </c>
      <c r="C135" s="358"/>
      <c r="D135" s="526" t="s">
        <v>402</v>
      </c>
      <c r="E135" s="321" t="s">
        <v>393</v>
      </c>
      <c r="F135" s="273"/>
      <c r="G135" s="338">
        <v>400</v>
      </c>
      <c r="H135" s="528">
        <v>60</v>
      </c>
      <c r="I135" s="257"/>
      <c r="J135" s="338">
        <v>100</v>
      </c>
      <c r="K135" s="340" t="s">
        <v>210</v>
      </c>
      <c r="L135" s="258"/>
      <c r="M135" s="530">
        <v>442</v>
      </c>
      <c r="N135" s="259"/>
      <c r="O135" s="259"/>
      <c r="P135" s="259"/>
      <c r="Q135" s="259"/>
      <c r="R135" s="259"/>
      <c r="S135" s="259"/>
      <c r="T135" s="259"/>
      <c r="U135" s="344">
        <f>M135*(1-5%)</f>
        <v>419.9</v>
      </c>
      <c r="V135" s="346">
        <f>M135*(1-7%)</f>
        <v>411.05999999999995</v>
      </c>
      <c r="W135" s="346">
        <f>M135*(1-10%)</f>
        <v>397.8</v>
      </c>
      <c r="X135" s="520" t="s">
        <v>264</v>
      </c>
    </row>
    <row r="136" spans="1:24" s="2" customFormat="1" ht="69.75" customHeight="1" x14ac:dyDescent="0.2">
      <c r="A136" s="423"/>
      <c r="B136" s="324"/>
      <c r="C136" s="359"/>
      <c r="D136" s="527"/>
      <c r="E136" s="322"/>
      <c r="F136" s="269"/>
      <c r="G136" s="339"/>
      <c r="H136" s="529"/>
      <c r="I136" s="269"/>
      <c r="J136" s="339"/>
      <c r="K136" s="341"/>
      <c r="L136" s="269"/>
      <c r="M136" s="531"/>
      <c r="N136" s="269"/>
      <c r="O136" s="269"/>
      <c r="P136" s="269"/>
      <c r="Q136" s="269"/>
      <c r="R136" s="269"/>
      <c r="S136" s="269"/>
      <c r="T136" s="269"/>
      <c r="U136" s="344"/>
      <c r="V136" s="347"/>
      <c r="W136" s="347"/>
      <c r="X136" s="521"/>
    </row>
    <row r="137" spans="1:24" s="2" customFormat="1" ht="69.75" customHeight="1" x14ac:dyDescent="0.2">
      <c r="A137" s="423"/>
      <c r="B137" s="323" t="s">
        <v>394</v>
      </c>
      <c r="C137" s="358"/>
      <c r="D137" s="526" t="s">
        <v>403</v>
      </c>
      <c r="E137" s="338" t="s">
        <v>395</v>
      </c>
      <c r="F137" s="270"/>
      <c r="G137" s="536">
        <v>480</v>
      </c>
      <c r="H137" s="338">
        <v>60</v>
      </c>
      <c r="I137" s="270"/>
      <c r="J137" s="338">
        <v>190</v>
      </c>
      <c r="K137" s="340" t="s">
        <v>210</v>
      </c>
      <c r="L137" s="270"/>
      <c r="M137" s="457">
        <v>442</v>
      </c>
      <c r="N137" s="270"/>
      <c r="O137" s="270"/>
      <c r="P137" s="270"/>
      <c r="Q137" s="270"/>
      <c r="R137" s="270"/>
      <c r="S137" s="270"/>
      <c r="T137" s="270"/>
      <c r="U137" s="345">
        <f>M137*(1-5%)</f>
        <v>419.9</v>
      </c>
      <c r="V137" s="346">
        <f>M137*(1-7%)</f>
        <v>411.05999999999995</v>
      </c>
      <c r="W137" s="346">
        <f>M137*(1-10%)</f>
        <v>397.8</v>
      </c>
      <c r="X137" s="520" t="s">
        <v>264</v>
      </c>
    </row>
    <row r="138" spans="1:24" s="2" customFormat="1" ht="69.75" customHeight="1" x14ac:dyDescent="0.2">
      <c r="A138" s="423"/>
      <c r="B138" s="324"/>
      <c r="C138" s="359"/>
      <c r="D138" s="527"/>
      <c r="E138" s="339"/>
      <c r="F138" s="269"/>
      <c r="G138" s="538"/>
      <c r="H138" s="339"/>
      <c r="I138" s="269"/>
      <c r="J138" s="339"/>
      <c r="K138" s="341"/>
      <c r="L138" s="269"/>
      <c r="M138" s="539"/>
      <c r="N138" s="269"/>
      <c r="O138" s="269"/>
      <c r="P138" s="269"/>
      <c r="Q138" s="269"/>
      <c r="R138" s="269"/>
      <c r="S138" s="269"/>
      <c r="T138" s="269"/>
      <c r="U138" s="345"/>
      <c r="V138" s="347"/>
      <c r="W138" s="347"/>
      <c r="X138" s="521"/>
    </row>
    <row r="139" spans="1:24" s="2" customFormat="1" ht="69.75" customHeight="1" x14ac:dyDescent="0.2">
      <c r="A139" s="423"/>
      <c r="B139" s="534" t="s">
        <v>396</v>
      </c>
      <c r="C139" s="358"/>
      <c r="D139" s="526" t="s">
        <v>404</v>
      </c>
      <c r="E139" s="338" t="s">
        <v>397</v>
      </c>
      <c r="F139" s="270"/>
      <c r="G139" s="536" t="s">
        <v>226</v>
      </c>
      <c r="H139" s="338">
        <v>190</v>
      </c>
      <c r="I139" s="270"/>
      <c r="J139" s="338">
        <v>10</v>
      </c>
      <c r="K139" s="340" t="s">
        <v>210</v>
      </c>
      <c r="L139" s="270"/>
      <c r="M139" s="457">
        <v>442</v>
      </c>
      <c r="N139" s="270"/>
      <c r="O139" s="270"/>
      <c r="P139" s="270"/>
      <c r="Q139" s="270"/>
      <c r="R139" s="270"/>
      <c r="S139" s="270"/>
      <c r="T139" s="270"/>
      <c r="U139" s="345">
        <f>M139*(1-5%)</f>
        <v>419.9</v>
      </c>
      <c r="V139" s="346">
        <f>M139*(1-7%)</f>
        <v>411.05999999999995</v>
      </c>
      <c r="W139" s="346">
        <f>M139*(1-10%)</f>
        <v>397.8</v>
      </c>
      <c r="X139" s="520" t="s">
        <v>264</v>
      </c>
    </row>
    <row r="140" spans="1:24" s="2" customFormat="1" ht="69.75" customHeight="1" x14ac:dyDescent="0.2">
      <c r="A140" s="423"/>
      <c r="B140" s="535"/>
      <c r="C140" s="359"/>
      <c r="D140" s="527"/>
      <c r="E140" s="359"/>
      <c r="F140" s="269"/>
      <c r="G140" s="537"/>
      <c r="H140" s="339"/>
      <c r="I140" s="269"/>
      <c r="J140" s="339"/>
      <c r="K140" s="341"/>
      <c r="L140" s="269"/>
      <c r="M140" s="359"/>
      <c r="N140" s="269"/>
      <c r="O140" s="269"/>
      <c r="P140" s="269"/>
      <c r="Q140" s="269"/>
      <c r="R140" s="269"/>
      <c r="S140" s="269"/>
      <c r="T140" s="269"/>
      <c r="U140" s="345"/>
      <c r="V140" s="347"/>
      <c r="W140" s="347"/>
      <c r="X140" s="521"/>
    </row>
    <row r="141" spans="1:24" s="2" customFormat="1" ht="69.75" customHeight="1" x14ac:dyDescent="0.2">
      <c r="A141" s="423"/>
      <c r="B141" s="323" t="s">
        <v>398</v>
      </c>
      <c r="C141" s="358"/>
      <c r="D141" s="319" t="s">
        <v>405</v>
      </c>
      <c r="E141" s="338" t="s">
        <v>399</v>
      </c>
      <c r="F141" s="270"/>
      <c r="G141" s="536">
        <v>175</v>
      </c>
      <c r="H141" s="338">
        <v>260</v>
      </c>
      <c r="I141" s="270"/>
      <c r="J141" s="338" t="s">
        <v>400</v>
      </c>
      <c r="K141" s="340" t="s">
        <v>210</v>
      </c>
      <c r="L141" s="270"/>
      <c r="M141" s="457">
        <v>504</v>
      </c>
      <c r="N141" s="271"/>
      <c r="O141" s="271"/>
      <c r="P141" s="271"/>
      <c r="Q141" s="271"/>
      <c r="R141" s="271"/>
      <c r="S141" s="271"/>
      <c r="T141" s="271"/>
      <c r="U141" s="345">
        <f>M141*(1-5%)</f>
        <v>478.79999999999995</v>
      </c>
      <c r="V141" s="346">
        <f>M141*(1-7%)</f>
        <v>468.71999999999997</v>
      </c>
      <c r="W141" s="346">
        <f>M141*(1-10%)</f>
        <v>453.6</v>
      </c>
      <c r="X141" s="520" t="s">
        <v>264</v>
      </c>
    </row>
    <row r="142" spans="1:24" s="2" customFormat="1" ht="69.75" customHeight="1" thickBot="1" x14ac:dyDescent="0.25">
      <c r="A142" s="423"/>
      <c r="B142" s="324"/>
      <c r="C142" s="359"/>
      <c r="D142" s="320"/>
      <c r="E142" s="359"/>
      <c r="F142" s="269"/>
      <c r="G142" s="538"/>
      <c r="H142" s="339"/>
      <c r="I142" s="269"/>
      <c r="J142" s="339"/>
      <c r="K142" s="341"/>
      <c r="L142" s="269"/>
      <c r="M142" s="539"/>
      <c r="N142" s="272"/>
      <c r="O142" s="272"/>
      <c r="P142" s="272"/>
      <c r="Q142" s="272"/>
      <c r="R142" s="272"/>
      <c r="S142" s="272"/>
      <c r="T142" s="272"/>
      <c r="U142" s="345"/>
      <c r="V142" s="347"/>
      <c r="W142" s="347"/>
      <c r="X142" s="521"/>
    </row>
    <row r="143" spans="1:24" ht="69.75" customHeight="1" x14ac:dyDescent="0.2">
      <c r="A143" s="29"/>
      <c r="B143" s="464" t="s">
        <v>270</v>
      </c>
      <c r="C143" s="465"/>
      <c r="D143" s="465"/>
      <c r="E143" s="465"/>
      <c r="F143" s="465"/>
      <c r="G143" s="465"/>
      <c r="H143" s="465"/>
      <c r="I143" s="465"/>
      <c r="J143" s="465"/>
      <c r="K143" s="465"/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6"/>
    </row>
    <row r="144" spans="1:24" ht="28.5" customHeight="1" thickBot="1" x14ac:dyDescent="0.25">
      <c r="A144" s="463" t="s">
        <v>18</v>
      </c>
      <c r="B144" s="467"/>
      <c r="C144" s="468"/>
      <c r="D144" s="468"/>
      <c r="E144" s="468"/>
      <c r="F144" s="468"/>
      <c r="G144" s="468"/>
      <c r="H144" s="468"/>
      <c r="I144" s="468"/>
      <c r="J144" s="468"/>
      <c r="K144" s="468"/>
      <c r="L144" s="468"/>
      <c r="M144" s="468"/>
      <c r="N144" s="468"/>
      <c r="O144" s="468"/>
      <c r="P144" s="468"/>
      <c r="Q144" s="468"/>
      <c r="R144" s="468"/>
      <c r="S144" s="468"/>
      <c r="T144" s="468"/>
      <c r="U144" s="468"/>
      <c r="V144" s="468"/>
      <c r="W144" s="468"/>
      <c r="X144" s="469"/>
    </row>
    <row r="145" spans="1:87" ht="163.5" customHeight="1" thickBot="1" x14ac:dyDescent="0.25">
      <c r="A145" s="463"/>
      <c r="B145" s="325" t="s">
        <v>277</v>
      </c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7"/>
      <c r="W145" s="236" t="s">
        <v>231</v>
      </c>
      <c r="X145" s="231" t="s">
        <v>265</v>
      </c>
    </row>
    <row r="146" spans="1:87" ht="131.25" customHeight="1" thickBot="1" x14ac:dyDescent="0.25">
      <c r="A146" s="463"/>
      <c r="B146" s="329"/>
      <c r="C146" s="330"/>
      <c r="D146" s="328" t="s">
        <v>409</v>
      </c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  <c r="S146" s="317"/>
      <c r="T146" s="317"/>
      <c r="U146" s="317"/>
      <c r="V146" s="318"/>
      <c r="W146" s="229" t="s">
        <v>19</v>
      </c>
      <c r="X146" s="194">
        <v>220</v>
      </c>
    </row>
    <row r="147" spans="1:87" ht="132.75" customHeight="1" thickBot="1" x14ac:dyDescent="0.25">
      <c r="A147" s="463"/>
      <c r="B147" s="331"/>
      <c r="C147" s="332"/>
      <c r="D147" s="317" t="s">
        <v>233</v>
      </c>
      <c r="E147" s="317"/>
      <c r="F147" s="317"/>
      <c r="G147" s="317"/>
      <c r="H147" s="317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  <c r="S147" s="317"/>
      <c r="T147" s="317"/>
      <c r="U147" s="317"/>
      <c r="V147" s="318"/>
      <c r="W147" s="229" t="s">
        <v>19</v>
      </c>
      <c r="X147" s="194">
        <v>220</v>
      </c>
    </row>
    <row r="148" spans="1:87" ht="124.5" customHeight="1" thickBot="1" x14ac:dyDescent="0.25">
      <c r="A148" s="463"/>
      <c r="B148" s="331"/>
      <c r="C148" s="332"/>
      <c r="D148" s="317" t="s">
        <v>296</v>
      </c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8"/>
      <c r="W148" s="229" t="s">
        <v>19</v>
      </c>
      <c r="X148" s="194">
        <v>220</v>
      </c>
    </row>
    <row r="149" spans="1:87" ht="136.5" customHeight="1" thickBot="1" x14ac:dyDescent="0.25">
      <c r="A149" s="463"/>
      <c r="B149" s="333"/>
      <c r="C149" s="334"/>
      <c r="D149" s="317" t="s">
        <v>234</v>
      </c>
      <c r="E149" s="317"/>
      <c r="F149" s="317"/>
      <c r="G149" s="317"/>
      <c r="H149" s="317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  <c r="S149" s="317"/>
      <c r="T149" s="317"/>
      <c r="U149" s="317"/>
      <c r="V149" s="318"/>
      <c r="W149" s="229" t="s">
        <v>19</v>
      </c>
      <c r="X149" s="194">
        <v>220</v>
      </c>
    </row>
    <row r="150" spans="1:87" ht="210" customHeight="1" thickBot="1" x14ac:dyDescent="0.25">
      <c r="A150" s="463"/>
      <c r="B150" s="315"/>
      <c r="C150" s="316"/>
      <c r="D150" s="316"/>
      <c r="E150" s="317" t="s">
        <v>276</v>
      </c>
      <c r="F150" s="317"/>
      <c r="G150" s="317"/>
      <c r="H150" s="317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8"/>
      <c r="W150" s="229" t="s">
        <v>274</v>
      </c>
      <c r="X150" s="194">
        <v>30</v>
      </c>
    </row>
    <row r="151" spans="1:87" ht="210" customHeight="1" thickBot="1" x14ac:dyDescent="0.25">
      <c r="A151" s="463"/>
      <c r="B151" s="315"/>
      <c r="C151" s="316"/>
      <c r="D151" s="316"/>
      <c r="E151" s="237"/>
      <c r="F151" s="237"/>
      <c r="G151" s="383" t="s">
        <v>407</v>
      </c>
      <c r="H151" s="384"/>
      <c r="I151" s="384"/>
      <c r="J151" s="384"/>
      <c r="K151" s="384"/>
      <c r="L151" s="384"/>
      <c r="M151" s="384"/>
      <c r="N151" s="384"/>
      <c r="O151" s="384"/>
      <c r="P151" s="384"/>
      <c r="Q151" s="384"/>
      <c r="R151" s="384"/>
      <c r="S151" s="384"/>
      <c r="T151" s="384"/>
      <c r="U151" s="384"/>
      <c r="V151" s="385"/>
      <c r="W151" s="229" t="s">
        <v>275</v>
      </c>
      <c r="X151" s="194" t="s">
        <v>434</v>
      </c>
    </row>
    <row r="152" spans="1:87" ht="28.5" customHeight="1" x14ac:dyDescent="0.2">
      <c r="A152" s="463"/>
      <c r="B152" s="473" t="s">
        <v>18</v>
      </c>
      <c r="C152" s="474"/>
      <c r="D152" s="474"/>
      <c r="E152" s="474"/>
      <c r="F152" s="474"/>
      <c r="G152" s="474"/>
      <c r="H152" s="474"/>
      <c r="I152" s="474"/>
      <c r="J152" s="474"/>
      <c r="K152" s="474"/>
      <c r="L152" s="474"/>
      <c r="M152" s="474"/>
      <c r="N152" s="474"/>
      <c r="O152" s="474"/>
      <c r="P152" s="474"/>
      <c r="Q152" s="474"/>
      <c r="R152" s="474"/>
      <c r="S152" s="474"/>
      <c r="T152" s="474"/>
      <c r="U152" s="474"/>
      <c r="V152" s="474"/>
      <c r="W152" s="474"/>
      <c r="X152" s="475"/>
    </row>
    <row r="153" spans="1:87" ht="28.5" customHeight="1" thickBot="1" x14ac:dyDescent="0.25">
      <c r="A153" s="463"/>
      <c r="B153" s="476"/>
      <c r="C153" s="477"/>
      <c r="D153" s="477"/>
      <c r="E153" s="477"/>
      <c r="F153" s="477"/>
      <c r="G153" s="477"/>
      <c r="H153" s="477"/>
      <c r="I153" s="477"/>
      <c r="J153" s="477"/>
      <c r="K153" s="477"/>
      <c r="L153" s="477"/>
      <c r="M153" s="477"/>
      <c r="N153" s="477"/>
      <c r="O153" s="477"/>
      <c r="P153" s="477"/>
      <c r="Q153" s="477"/>
      <c r="R153" s="477"/>
      <c r="S153" s="477"/>
      <c r="T153" s="477"/>
      <c r="U153" s="477"/>
      <c r="V153" s="477"/>
      <c r="W153" s="477"/>
      <c r="X153" s="478"/>
    </row>
    <row r="154" spans="1:87" ht="89.25" customHeight="1" thickBot="1" x14ac:dyDescent="0.25">
      <c r="A154" s="463"/>
      <c r="B154" s="479" t="s">
        <v>408</v>
      </c>
      <c r="C154" s="480"/>
      <c r="D154" s="480"/>
      <c r="E154" s="480"/>
      <c r="F154" s="480"/>
      <c r="G154" s="480"/>
      <c r="H154" s="480"/>
      <c r="I154" s="480"/>
      <c r="J154" s="480"/>
      <c r="K154" s="480"/>
      <c r="L154" s="480"/>
      <c r="M154" s="480"/>
      <c r="N154" s="480"/>
      <c r="O154" s="480"/>
      <c r="P154" s="480"/>
      <c r="Q154" s="480"/>
      <c r="R154" s="480"/>
      <c r="S154" s="480"/>
      <c r="T154" s="480"/>
      <c r="U154" s="480"/>
      <c r="V154" s="481"/>
      <c r="W154" s="229" t="s">
        <v>232</v>
      </c>
      <c r="X154" s="194">
        <v>395</v>
      </c>
    </row>
    <row r="155" spans="1:87" ht="72" customHeight="1" thickBot="1" x14ac:dyDescent="0.25">
      <c r="A155" s="463"/>
      <c r="B155" s="479" t="s">
        <v>266</v>
      </c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1"/>
      <c r="W155" s="229" t="s">
        <v>232</v>
      </c>
      <c r="X155" s="194">
        <v>495</v>
      </c>
    </row>
    <row r="156" spans="1:87" ht="70.5" customHeight="1" thickBot="1" x14ac:dyDescent="0.25">
      <c r="A156" s="463"/>
      <c r="B156" s="479" t="s">
        <v>267</v>
      </c>
      <c r="C156" s="480"/>
      <c r="D156" s="480"/>
      <c r="E156" s="480"/>
      <c r="F156" s="480"/>
      <c r="G156" s="480"/>
      <c r="H156" s="480"/>
      <c r="I156" s="480"/>
      <c r="J156" s="480"/>
      <c r="K156" s="480"/>
      <c r="L156" s="480"/>
      <c r="M156" s="480"/>
      <c r="N156" s="480"/>
      <c r="O156" s="480"/>
      <c r="P156" s="480"/>
      <c r="Q156" s="480"/>
      <c r="R156" s="480"/>
      <c r="S156" s="480"/>
      <c r="T156" s="480"/>
      <c r="U156" s="480"/>
      <c r="V156" s="481"/>
      <c r="W156" s="229" t="s">
        <v>232</v>
      </c>
      <c r="X156" s="194">
        <v>545</v>
      </c>
    </row>
    <row r="157" spans="1:87" s="3" customFormat="1" ht="78.75" customHeight="1" thickBot="1" x14ac:dyDescent="0.25">
      <c r="A157" s="463"/>
      <c r="B157" s="479" t="s">
        <v>268</v>
      </c>
      <c r="C157" s="480"/>
      <c r="D157" s="480"/>
      <c r="E157" s="480"/>
      <c r="F157" s="480"/>
      <c r="G157" s="480"/>
      <c r="H157" s="480"/>
      <c r="I157" s="480"/>
      <c r="J157" s="480"/>
      <c r="K157" s="480"/>
      <c r="L157" s="480"/>
      <c r="M157" s="480"/>
      <c r="N157" s="480"/>
      <c r="O157" s="480"/>
      <c r="P157" s="480"/>
      <c r="Q157" s="480"/>
      <c r="R157" s="480"/>
      <c r="S157" s="480"/>
      <c r="T157" s="480"/>
      <c r="U157" s="480"/>
      <c r="V157" s="481"/>
      <c r="W157" s="235" t="s">
        <v>232</v>
      </c>
      <c r="X157" s="232">
        <v>575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</row>
    <row r="158" spans="1:87" s="3" customFormat="1" ht="78.75" customHeight="1" thickBot="1" x14ac:dyDescent="0.25">
      <c r="A158" s="463"/>
      <c r="B158" s="470" t="s">
        <v>269</v>
      </c>
      <c r="C158" s="471"/>
      <c r="D158" s="471"/>
      <c r="E158" s="471"/>
      <c r="F158" s="471"/>
      <c r="G158" s="471"/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71"/>
      <c r="T158" s="471"/>
      <c r="U158" s="471"/>
      <c r="V158" s="471"/>
      <c r="W158" s="471"/>
      <c r="X158" s="47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</row>
    <row r="159" spans="1:87" s="3" customFormat="1" ht="57.75" customHeight="1" thickBot="1" x14ac:dyDescent="0.25">
      <c r="A159" s="463"/>
      <c r="B159" s="486" t="s">
        <v>271</v>
      </c>
      <c r="C159" s="384"/>
      <c r="D159" s="384"/>
      <c r="E159" s="384"/>
      <c r="F159" s="384"/>
      <c r="G159" s="384"/>
      <c r="H159" s="384"/>
      <c r="I159" s="384"/>
      <c r="J159" s="384"/>
      <c r="K159" s="384"/>
      <c r="L159" s="384"/>
      <c r="M159" s="384"/>
      <c r="N159" s="384"/>
      <c r="O159" s="384"/>
      <c r="P159" s="384"/>
      <c r="Q159" s="384"/>
      <c r="R159" s="384"/>
      <c r="S159" s="384"/>
      <c r="T159" s="384"/>
      <c r="U159" s="384"/>
      <c r="V159" s="385"/>
      <c r="W159" s="233" t="s">
        <v>232</v>
      </c>
      <c r="X159" s="234">
        <v>970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</row>
    <row r="160" spans="1:87" s="3" customFormat="1" ht="54" customHeight="1" thickBot="1" x14ac:dyDescent="0.25">
      <c r="A160" s="463"/>
      <c r="B160" s="486" t="s">
        <v>272</v>
      </c>
      <c r="C160" s="384"/>
      <c r="D160" s="384"/>
      <c r="E160" s="384"/>
      <c r="F160" s="384"/>
      <c r="G160" s="384"/>
      <c r="H160" s="384"/>
      <c r="I160" s="384"/>
      <c r="J160" s="384"/>
      <c r="K160" s="384"/>
      <c r="L160" s="384"/>
      <c r="M160" s="384"/>
      <c r="N160" s="384"/>
      <c r="O160" s="384"/>
      <c r="P160" s="384"/>
      <c r="Q160" s="384"/>
      <c r="R160" s="384"/>
      <c r="S160" s="384"/>
      <c r="T160" s="384"/>
      <c r="U160" s="384"/>
      <c r="V160" s="385"/>
      <c r="W160" s="195" t="s">
        <v>232</v>
      </c>
      <c r="X160" s="194">
        <v>970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</row>
    <row r="161" spans="1:87" s="3" customFormat="1" ht="55.5" customHeight="1" thickBot="1" x14ac:dyDescent="0.25">
      <c r="A161" s="463"/>
      <c r="B161" s="486" t="s">
        <v>273</v>
      </c>
      <c r="C161" s="384"/>
      <c r="D161" s="384"/>
      <c r="E161" s="384"/>
      <c r="F161" s="384"/>
      <c r="G161" s="384"/>
      <c r="H161" s="384"/>
      <c r="I161" s="384"/>
      <c r="J161" s="384"/>
      <c r="K161" s="384"/>
      <c r="L161" s="384"/>
      <c r="M161" s="384"/>
      <c r="N161" s="384"/>
      <c r="O161" s="384"/>
      <c r="P161" s="384"/>
      <c r="Q161" s="384"/>
      <c r="R161" s="384"/>
      <c r="S161" s="384"/>
      <c r="T161" s="384"/>
      <c r="U161" s="384"/>
      <c r="V161" s="385"/>
      <c r="W161" s="195" t="s">
        <v>232</v>
      </c>
      <c r="X161" s="194">
        <v>990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</row>
    <row r="162" spans="1:87" s="18" customFormat="1" ht="6" customHeight="1" x14ac:dyDescent="0.2">
      <c r="A162" s="29"/>
      <c r="B162" s="19"/>
      <c r="C162" s="20"/>
      <c r="D162" s="21"/>
      <c r="E162" s="129"/>
      <c r="F162" s="129"/>
      <c r="G162" s="129"/>
      <c r="H162" s="129"/>
      <c r="I162" s="129"/>
      <c r="J162" s="129"/>
      <c r="K162" s="129"/>
      <c r="L162" s="21"/>
      <c r="M162" s="21"/>
      <c r="N162" s="21"/>
      <c r="O162" s="22"/>
      <c r="P162" s="23"/>
      <c r="Q162" s="23"/>
      <c r="R162" s="24"/>
      <c r="S162" s="24"/>
      <c r="T162" s="24"/>
      <c r="U162" s="43"/>
      <c r="V162" s="43"/>
      <c r="W162" s="43"/>
      <c r="X162" s="44"/>
    </row>
    <row r="163" spans="1:87" s="2" customFormat="1" ht="21.75" customHeight="1" x14ac:dyDescent="0.2">
      <c r="A163" s="483"/>
      <c r="B163" s="484"/>
      <c r="C163" s="484"/>
      <c r="D163" s="484"/>
      <c r="E163" s="484"/>
      <c r="F163" s="484"/>
      <c r="G163" s="484"/>
      <c r="H163" s="484"/>
      <c r="I163" s="484"/>
      <c r="J163" s="484"/>
      <c r="K163" s="484"/>
      <c r="L163" s="484"/>
      <c r="M163" s="484"/>
      <c r="N163" s="484"/>
      <c r="O163" s="484"/>
      <c r="P163" s="484"/>
      <c r="Q163" s="484"/>
      <c r="R163" s="484"/>
      <c r="S163" s="484"/>
      <c r="T163" s="484"/>
      <c r="U163" s="484"/>
      <c r="V163" s="484"/>
      <c r="W163" s="484"/>
      <c r="X163" s="484"/>
    </row>
    <row r="164" spans="1:87" s="2" customFormat="1" ht="21.75" customHeight="1" x14ac:dyDescent="0.2">
      <c r="A164" s="484"/>
      <c r="B164" s="484"/>
      <c r="C164" s="484"/>
      <c r="D164" s="484"/>
      <c r="E164" s="484"/>
      <c r="F164" s="484"/>
      <c r="G164" s="484"/>
      <c r="H164" s="484"/>
      <c r="I164" s="484"/>
      <c r="J164" s="484"/>
      <c r="K164" s="484"/>
      <c r="L164" s="484"/>
      <c r="M164" s="484"/>
      <c r="N164" s="484"/>
      <c r="O164" s="484"/>
      <c r="P164" s="484"/>
      <c r="Q164" s="484"/>
      <c r="R164" s="484"/>
      <c r="S164" s="484"/>
      <c r="T164" s="484"/>
      <c r="U164" s="484"/>
      <c r="V164" s="484"/>
      <c r="W164" s="484"/>
      <c r="X164" s="484"/>
    </row>
    <row r="165" spans="1:87" s="2" customFormat="1" ht="21.75" customHeight="1" x14ac:dyDescent="0.2">
      <c r="A165" s="485"/>
      <c r="B165" s="485"/>
      <c r="C165" s="485"/>
      <c r="D165" s="485"/>
      <c r="E165" s="485"/>
      <c r="F165" s="485"/>
      <c r="G165" s="485"/>
      <c r="H165" s="485"/>
      <c r="I165" s="485"/>
      <c r="J165" s="485"/>
      <c r="K165" s="485"/>
      <c r="L165" s="485"/>
      <c r="M165" s="485"/>
      <c r="N165" s="485"/>
      <c r="O165" s="485"/>
      <c r="P165" s="485"/>
      <c r="Q165" s="485"/>
      <c r="R165" s="485"/>
      <c r="S165" s="485"/>
      <c r="T165" s="485"/>
      <c r="U165" s="485"/>
      <c r="V165" s="485"/>
      <c r="W165" s="485"/>
      <c r="X165" s="485"/>
    </row>
    <row r="166" spans="1:87" s="2" customFormat="1" ht="21.75" customHeight="1" x14ac:dyDescent="0.2">
      <c r="A166" s="452"/>
      <c r="B166" s="452"/>
      <c r="C166" s="452"/>
      <c r="D166" s="452"/>
      <c r="E166" s="452"/>
      <c r="F166" s="452"/>
      <c r="G166" s="452"/>
      <c r="H166" s="452"/>
      <c r="I166" s="452"/>
      <c r="J166" s="452"/>
      <c r="K166" s="452"/>
      <c r="L166" s="452"/>
      <c r="M166" s="452"/>
      <c r="N166" s="452"/>
      <c r="O166" s="452"/>
      <c r="P166" s="452"/>
      <c r="Q166" s="452"/>
      <c r="R166" s="452"/>
      <c r="S166" s="452"/>
      <c r="T166" s="452"/>
      <c r="U166" s="452"/>
      <c r="V166" s="452"/>
      <c r="W166" s="452"/>
      <c r="X166" s="452"/>
    </row>
    <row r="167" spans="1:87" s="2" customFormat="1" ht="21.75" customHeight="1" x14ac:dyDescent="0.2">
      <c r="A167" s="461"/>
      <c r="B167" s="461"/>
      <c r="C167" s="210"/>
      <c r="D167" s="85"/>
      <c r="E167" s="130"/>
      <c r="F167" s="148"/>
      <c r="G167" s="149"/>
      <c r="H167" s="461"/>
      <c r="I167" s="461"/>
      <c r="J167" s="461"/>
      <c r="K167" s="461"/>
      <c r="L167" s="461"/>
      <c r="M167" s="461"/>
      <c r="N167" s="461"/>
      <c r="O167" s="461"/>
      <c r="P167" s="461"/>
      <c r="Q167" s="461"/>
      <c r="R167" s="461"/>
      <c r="S167" s="79"/>
      <c r="T167" s="86"/>
      <c r="U167" s="82"/>
      <c r="V167" s="82"/>
      <c r="W167" s="452"/>
      <c r="X167" s="452"/>
    </row>
    <row r="168" spans="1:87" s="2" customFormat="1" ht="21.75" customHeight="1" x14ac:dyDescent="0.2">
      <c r="A168" s="461"/>
      <c r="B168" s="461"/>
      <c r="C168" s="210"/>
      <c r="D168" s="85"/>
      <c r="E168" s="130"/>
      <c r="F168" s="148"/>
      <c r="G168" s="149"/>
      <c r="H168" s="461"/>
      <c r="I168" s="461"/>
      <c r="J168" s="461"/>
      <c r="K168" s="461"/>
      <c r="L168" s="461"/>
      <c r="M168" s="461"/>
      <c r="N168" s="461"/>
      <c r="O168" s="461"/>
      <c r="P168" s="461"/>
      <c r="Q168" s="461"/>
      <c r="R168" s="461"/>
      <c r="S168" s="79"/>
      <c r="T168" s="86"/>
      <c r="U168" s="87"/>
      <c r="V168" s="87"/>
      <c r="W168" s="452"/>
      <c r="X168" s="452"/>
    </row>
    <row r="169" spans="1:87" s="2" customFormat="1" ht="34.5" customHeight="1" x14ac:dyDescent="0.2">
      <c r="A169" s="88"/>
      <c r="B169" s="462"/>
      <c r="C169" s="462"/>
      <c r="D169" s="89"/>
      <c r="E169" s="131"/>
      <c r="F169" s="131"/>
      <c r="G169" s="150"/>
      <c r="H169" s="150"/>
      <c r="I169" s="151"/>
      <c r="J169" s="152"/>
      <c r="K169" s="152"/>
      <c r="L169" s="89"/>
      <c r="M169" s="135"/>
      <c r="N169" s="89"/>
      <c r="O169" s="13"/>
      <c r="P169" s="13"/>
      <c r="Q169" s="13"/>
      <c r="R169" s="13"/>
      <c r="S169" s="90"/>
      <c r="T169" s="90"/>
      <c r="U169" s="91"/>
      <c r="V169" s="91"/>
      <c r="W169" s="91"/>
      <c r="X169" s="87"/>
    </row>
    <row r="170" spans="1:87" s="2" customFormat="1" x14ac:dyDescent="0.2">
      <c r="A170" s="88"/>
      <c r="E170" s="132"/>
      <c r="F170" s="132"/>
      <c r="G170" s="153"/>
      <c r="H170" s="153"/>
      <c r="I170" s="153"/>
      <c r="J170" s="153"/>
      <c r="K170" s="153"/>
      <c r="L170" s="83"/>
      <c r="M170" s="135"/>
      <c r="N170" s="92"/>
      <c r="O170" s="13"/>
      <c r="P170" s="13"/>
      <c r="Q170" s="13"/>
      <c r="R170" s="13"/>
      <c r="S170" s="13"/>
      <c r="T170" s="13"/>
      <c r="U170" s="87"/>
      <c r="V170" s="87"/>
      <c r="W170" s="87"/>
      <c r="X170" s="87"/>
    </row>
    <row r="171" spans="1:87" s="2" customFormat="1" x14ac:dyDescent="0.2">
      <c r="A171" s="88"/>
      <c r="E171" s="132"/>
      <c r="F171" s="132"/>
      <c r="G171" s="153"/>
      <c r="H171" s="153"/>
      <c r="I171" s="153"/>
      <c r="J171" s="153"/>
      <c r="K171" s="153"/>
      <c r="L171" s="83"/>
      <c r="M171" s="135"/>
      <c r="N171" s="92"/>
      <c r="O171" s="13"/>
      <c r="P171" s="13"/>
      <c r="Q171" s="13"/>
      <c r="R171" s="13"/>
      <c r="S171" s="13"/>
      <c r="T171" s="13"/>
      <c r="U171" s="87"/>
      <c r="V171" s="87"/>
      <c r="W171" s="87"/>
      <c r="X171" s="87"/>
    </row>
    <row r="172" spans="1:87" s="2" customFormat="1" x14ac:dyDescent="0.2">
      <c r="A172" s="88"/>
      <c r="E172" s="132"/>
      <c r="F172" s="132"/>
      <c r="G172" s="153"/>
      <c r="H172" s="153"/>
      <c r="I172" s="153"/>
      <c r="J172" s="153"/>
      <c r="K172" s="153"/>
      <c r="L172" s="83"/>
      <c r="M172" s="84"/>
      <c r="N172" s="92"/>
      <c r="O172" s="13"/>
      <c r="P172" s="13"/>
      <c r="Q172" s="13"/>
      <c r="R172" s="13"/>
      <c r="S172" s="13"/>
      <c r="T172" s="13"/>
      <c r="U172" s="87"/>
      <c r="V172" s="87"/>
      <c r="W172" s="87"/>
      <c r="X172" s="87"/>
    </row>
    <row r="173" spans="1:87" s="2" customFormat="1" x14ac:dyDescent="0.2">
      <c r="A173" s="88"/>
      <c r="E173" s="132"/>
      <c r="F173" s="132"/>
      <c r="G173" s="153"/>
      <c r="H173" s="153"/>
      <c r="I173" s="153"/>
      <c r="J173" s="153"/>
      <c r="K173" s="153"/>
      <c r="L173" s="83"/>
      <c r="M173" s="84"/>
      <c r="N173" s="92"/>
      <c r="O173" s="13"/>
      <c r="P173" s="13"/>
      <c r="Q173" s="13"/>
      <c r="R173" s="13"/>
      <c r="S173" s="13"/>
      <c r="T173" s="13"/>
      <c r="U173" s="87"/>
      <c r="V173" s="87"/>
      <c r="W173" s="87"/>
      <c r="X173" s="87"/>
    </row>
    <row r="174" spans="1:87" s="2" customFormat="1" x14ac:dyDescent="0.2">
      <c r="A174" s="88"/>
      <c r="E174" s="132"/>
      <c r="F174" s="132"/>
      <c r="G174" s="153"/>
      <c r="H174" s="153"/>
      <c r="I174" s="153"/>
      <c r="J174" s="153"/>
      <c r="K174" s="153"/>
      <c r="L174" s="83"/>
      <c r="M174" s="84"/>
      <c r="N174" s="92"/>
      <c r="O174" s="13"/>
      <c r="P174" s="13"/>
      <c r="Q174" s="13"/>
      <c r="R174" s="13"/>
      <c r="S174" s="13"/>
      <c r="T174" s="13"/>
      <c r="U174" s="87"/>
      <c r="V174" s="87"/>
      <c r="W174" s="87"/>
      <c r="X174" s="87"/>
    </row>
    <row r="175" spans="1:87" s="2" customFormat="1" x14ac:dyDescent="0.2">
      <c r="A175" s="88"/>
      <c r="E175" s="132"/>
      <c r="F175" s="132"/>
      <c r="G175" s="153"/>
      <c r="H175" s="153"/>
      <c r="I175" s="153"/>
      <c r="J175" s="153"/>
      <c r="K175" s="153"/>
      <c r="L175" s="83"/>
      <c r="M175" s="84"/>
      <c r="N175" s="92"/>
      <c r="O175" s="13"/>
      <c r="P175" s="13"/>
      <c r="Q175" s="13"/>
      <c r="R175" s="13"/>
      <c r="S175" s="13"/>
      <c r="T175" s="13"/>
      <c r="U175" s="87"/>
      <c r="V175" s="87"/>
      <c r="W175" s="87"/>
      <c r="X175" s="87"/>
    </row>
    <row r="176" spans="1:87" s="2" customFormat="1" x14ac:dyDescent="0.2">
      <c r="A176" s="88"/>
      <c r="E176" s="132"/>
      <c r="F176" s="132"/>
      <c r="G176" s="153"/>
      <c r="H176" s="153"/>
      <c r="I176" s="153"/>
      <c r="J176" s="153"/>
      <c r="K176" s="153"/>
      <c r="L176" s="83"/>
      <c r="M176" s="84"/>
      <c r="N176" s="92"/>
      <c r="O176" s="13"/>
      <c r="P176" s="13"/>
      <c r="Q176" s="13"/>
      <c r="R176" s="13"/>
      <c r="S176" s="13"/>
      <c r="T176" s="13"/>
      <c r="U176" s="87"/>
      <c r="V176" s="87"/>
      <c r="W176" s="87"/>
      <c r="X176" s="87"/>
    </row>
    <row r="177" spans="1:24" s="2" customFormat="1" x14ac:dyDescent="0.2">
      <c r="A177" s="88"/>
      <c r="E177" s="132"/>
      <c r="F177" s="132"/>
      <c r="G177" s="153"/>
      <c r="H177" s="153"/>
      <c r="I177" s="153"/>
      <c r="J177" s="153"/>
      <c r="K177" s="153"/>
      <c r="L177" s="83"/>
      <c r="M177" s="84"/>
      <c r="N177" s="92"/>
      <c r="O177" s="13"/>
      <c r="P177" s="13"/>
      <c r="Q177" s="13"/>
      <c r="R177" s="13"/>
      <c r="S177" s="13"/>
      <c r="T177" s="13"/>
      <c r="U177" s="87"/>
      <c r="V177" s="87"/>
      <c r="W177" s="87"/>
      <c r="X177" s="87"/>
    </row>
    <row r="178" spans="1:24" s="2" customFormat="1" x14ac:dyDescent="0.2">
      <c r="A178" s="88"/>
      <c r="E178" s="132"/>
      <c r="F178" s="132"/>
      <c r="G178" s="153"/>
      <c r="H178" s="153"/>
      <c r="I178" s="153"/>
      <c r="J178" s="153"/>
      <c r="K178" s="153"/>
      <c r="L178" s="83"/>
      <c r="M178" s="84"/>
      <c r="N178" s="92"/>
      <c r="O178" s="13"/>
      <c r="P178" s="13"/>
      <c r="Q178" s="13"/>
      <c r="R178" s="13"/>
      <c r="S178" s="13"/>
      <c r="T178" s="13"/>
      <c r="U178" s="87"/>
      <c r="V178" s="87"/>
      <c r="W178" s="87"/>
      <c r="X178" s="87"/>
    </row>
    <row r="179" spans="1:24" s="2" customFormat="1" x14ac:dyDescent="0.2">
      <c r="A179" s="88"/>
      <c r="E179" s="132"/>
      <c r="F179" s="132"/>
      <c r="G179" s="153"/>
      <c r="H179" s="153"/>
      <c r="I179" s="153"/>
      <c r="J179" s="153"/>
      <c r="K179" s="153"/>
      <c r="L179" s="83"/>
      <c r="M179" s="84"/>
      <c r="N179" s="92"/>
      <c r="O179" s="13"/>
      <c r="P179" s="13"/>
      <c r="Q179" s="13"/>
      <c r="R179" s="13"/>
      <c r="S179" s="13"/>
      <c r="T179" s="13"/>
      <c r="U179" s="87"/>
      <c r="V179" s="87"/>
      <c r="W179" s="87"/>
      <c r="X179" s="87"/>
    </row>
    <row r="180" spans="1:24" s="2" customFormat="1" x14ac:dyDescent="0.2">
      <c r="A180" s="88"/>
      <c r="E180" s="132"/>
      <c r="F180" s="132"/>
      <c r="G180" s="153"/>
      <c r="H180" s="153"/>
      <c r="I180" s="153"/>
      <c r="J180" s="153"/>
      <c r="K180" s="153"/>
      <c r="L180" s="83"/>
      <c r="M180" s="84"/>
      <c r="N180" s="92"/>
      <c r="O180" s="13"/>
      <c r="P180" s="13"/>
      <c r="Q180" s="13"/>
      <c r="R180" s="13"/>
      <c r="S180" s="13"/>
      <c r="T180" s="13"/>
      <c r="U180" s="87"/>
      <c r="V180" s="87"/>
      <c r="W180" s="87"/>
      <c r="X180" s="87"/>
    </row>
    <row r="181" spans="1:24" s="2" customFormat="1" x14ac:dyDescent="0.2">
      <c r="A181" s="88"/>
      <c r="E181" s="132"/>
      <c r="F181" s="132"/>
      <c r="G181" s="153"/>
      <c r="H181" s="153"/>
      <c r="I181" s="153"/>
      <c r="J181" s="153"/>
      <c r="K181" s="153"/>
      <c r="L181" s="83"/>
      <c r="M181" s="84"/>
      <c r="N181" s="92"/>
      <c r="O181" s="13"/>
      <c r="P181" s="13"/>
      <c r="Q181" s="13"/>
      <c r="R181" s="13"/>
      <c r="S181" s="13"/>
      <c r="T181" s="13"/>
      <c r="U181" s="87"/>
      <c r="V181" s="87"/>
      <c r="W181" s="87"/>
      <c r="X181" s="87"/>
    </row>
    <row r="182" spans="1:24" s="2" customFormat="1" x14ac:dyDescent="0.2">
      <c r="A182" s="88"/>
      <c r="E182" s="132"/>
      <c r="F182" s="132"/>
      <c r="G182" s="153"/>
      <c r="H182" s="153"/>
      <c r="I182" s="153"/>
      <c r="J182" s="153"/>
      <c r="K182" s="153"/>
      <c r="L182" s="83"/>
      <c r="M182" s="84"/>
      <c r="N182" s="92"/>
      <c r="O182" s="13"/>
      <c r="P182" s="13"/>
      <c r="Q182" s="13"/>
      <c r="R182" s="13"/>
      <c r="S182" s="13"/>
      <c r="T182" s="13"/>
      <c r="U182" s="87"/>
      <c r="V182" s="87"/>
      <c r="W182" s="87"/>
      <c r="X182" s="87"/>
    </row>
    <row r="183" spans="1:24" s="2" customFormat="1" x14ac:dyDescent="0.2">
      <c r="A183" s="88"/>
      <c r="E183" s="132"/>
      <c r="F183" s="132"/>
      <c r="G183" s="153"/>
      <c r="H183" s="153"/>
      <c r="I183" s="153"/>
      <c r="J183" s="153"/>
      <c r="K183" s="153"/>
      <c r="L183" s="83"/>
      <c r="M183" s="84"/>
      <c r="N183" s="92"/>
      <c r="O183" s="13"/>
      <c r="P183" s="13"/>
      <c r="Q183" s="13"/>
      <c r="R183" s="13"/>
      <c r="S183" s="13"/>
      <c r="T183" s="13"/>
      <c r="U183" s="87"/>
      <c r="V183" s="87"/>
      <c r="W183" s="87"/>
      <c r="X183" s="87"/>
    </row>
    <row r="184" spans="1:24" s="2" customFormat="1" x14ac:dyDescent="0.2">
      <c r="A184" s="88"/>
      <c r="E184" s="132"/>
      <c r="F184" s="132"/>
      <c r="G184" s="153"/>
      <c r="H184" s="153"/>
      <c r="I184" s="153"/>
      <c r="J184" s="153"/>
      <c r="K184" s="153"/>
      <c r="L184" s="83"/>
      <c r="M184" s="84"/>
      <c r="N184" s="92"/>
      <c r="O184" s="13"/>
      <c r="P184" s="13"/>
      <c r="Q184" s="13"/>
      <c r="R184" s="13"/>
      <c r="S184" s="13"/>
      <c r="T184" s="13"/>
      <c r="U184" s="87"/>
      <c r="V184" s="87"/>
      <c r="W184" s="87"/>
      <c r="X184" s="87"/>
    </row>
    <row r="185" spans="1:24" s="2" customFormat="1" x14ac:dyDescent="0.2">
      <c r="A185" s="88"/>
      <c r="E185" s="132"/>
      <c r="F185" s="132"/>
      <c r="G185" s="153"/>
      <c r="H185" s="153"/>
      <c r="I185" s="153"/>
      <c r="J185" s="153"/>
      <c r="K185" s="153"/>
      <c r="L185" s="83"/>
      <c r="M185" s="84"/>
      <c r="N185" s="92"/>
      <c r="O185" s="13"/>
      <c r="P185" s="13"/>
      <c r="Q185" s="13"/>
      <c r="R185" s="13"/>
      <c r="S185" s="13"/>
      <c r="T185" s="13"/>
      <c r="U185" s="87"/>
      <c r="V185" s="87"/>
      <c r="W185" s="87"/>
      <c r="X185" s="87"/>
    </row>
    <row r="186" spans="1:24" s="2" customFormat="1" x14ac:dyDescent="0.2">
      <c r="A186" s="88"/>
      <c r="E186" s="132"/>
      <c r="F186" s="132"/>
      <c r="G186" s="153"/>
      <c r="H186" s="153"/>
      <c r="I186" s="153"/>
      <c r="J186" s="153"/>
      <c r="K186" s="153"/>
      <c r="L186" s="83"/>
      <c r="M186" s="84"/>
      <c r="N186" s="92"/>
      <c r="O186" s="13"/>
      <c r="P186" s="13"/>
      <c r="Q186" s="13"/>
      <c r="R186" s="13"/>
      <c r="S186" s="13"/>
      <c r="T186" s="13"/>
      <c r="U186" s="87"/>
      <c r="V186" s="87"/>
      <c r="W186" s="87"/>
      <c r="X186" s="87"/>
    </row>
    <row r="187" spans="1:24" s="2" customFormat="1" x14ac:dyDescent="0.2">
      <c r="A187" s="88"/>
      <c r="E187" s="132"/>
      <c r="F187" s="132"/>
      <c r="G187" s="153"/>
      <c r="H187" s="153"/>
      <c r="I187" s="153"/>
      <c r="J187" s="153"/>
      <c r="K187" s="153"/>
      <c r="L187" s="83"/>
      <c r="M187" s="84"/>
      <c r="N187" s="92"/>
      <c r="O187" s="13"/>
      <c r="P187" s="13"/>
      <c r="Q187" s="13"/>
      <c r="R187" s="13"/>
      <c r="S187" s="13"/>
      <c r="T187" s="13"/>
      <c r="U187" s="87"/>
      <c r="V187" s="87"/>
      <c r="W187" s="87"/>
      <c r="X187" s="87"/>
    </row>
    <row r="188" spans="1:24" s="2" customFormat="1" x14ac:dyDescent="0.2">
      <c r="A188" s="88"/>
      <c r="E188" s="132"/>
      <c r="F188" s="132"/>
      <c r="G188" s="153"/>
      <c r="H188" s="153"/>
      <c r="I188" s="153"/>
      <c r="J188" s="153"/>
      <c r="K188" s="153"/>
      <c r="L188" s="83"/>
      <c r="M188" s="84"/>
      <c r="N188" s="92"/>
      <c r="O188" s="13"/>
      <c r="P188" s="13"/>
      <c r="Q188" s="13"/>
      <c r="R188" s="13"/>
      <c r="S188" s="13"/>
      <c r="T188" s="13"/>
      <c r="U188" s="87"/>
      <c r="V188" s="87"/>
      <c r="W188" s="87"/>
      <c r="X188" s="87"/>
    </row>
    <row r="189" spans="1:24" s="2" customFormat="1" x14ac:dyDescent="0.2">
      <c r="A189" s="88"/>
      <c r="E189" s="132"/>
      <c r="F189" s="132"/>
      <c r="G189" s="153"/>
      <c r="H189" s="153"/>
      <c r="I189" s="153"/>
      <c r="J189" s="153"/>
      <c r="K189" s="153"/>
      <c r="L189" s="83"/>
      <c r="M189" s="84"/>
      <c r="N189" s="92"/>
      <c r="O189" s="13"/>
      <c r="P189" s="13"/>
      <c r="Q189" s="13"/>
      <c r="R189" s="13"/>
      <c r="S189" s="13"/>
      <c r="T189" s="13"/>
      <c r="U189" s="87"/>
      <c r="V189" s="87"/>
      <c r="W189" s="87"/>
      <c r="X189" s="87"/>
    </row>
    <row r="190" spans="1:24" s="2" customFormat="1" x14ac:dyDescent="0.2">
      <c r="A190" s="88"/>
      <c r="E190" s="132"/>
      <c r="F190" s="132"/>
      <c r="G190" s="153"/>
      <c r="H190" s="153"/>
      <c r="I190" s="153"/>
      <c r="J190" s="153"/>
      <c r="K190" s="153"/>
      <c r="L190" s="83"/>
      <c r="M190" s="84"/>
      <c r="N190" s="92"/>
      <c r="O190" s="13"/>
      <c r="P190" s="13"/>
      <c r="Q190" s="13"/>
      <c r="R190" s="13"/>
      <c r="S190" s="13"/>
      <c r="T190" s="13"/>
      <c r="U190" s="87"/>
      <c r="V190" s="87"/>
      <c r="W190" s="87"/>
      <c r="X190" s="87"/>
    </row>
    <row r="191" spans="1:24" s="2" customFormat="1" x14ac:dyDescent="0.2">
      <c r="A191" s="88"/>
      <c r="E191" s="132"/>
      <c r="F191" s="132"/>
      <c r="G191" s="153"/>
      <c r="H191" s="153"/>
      <c r="I191" s="153"/>
      <c r="J191" s="153"/>
      <c r="K191" s="153"/>
      <c r="L191" s="83"/>
      <c r="M191" s="84"/>
      <c r="N191" s="92"/>
      <c r="O191" s="13"/>
      <c r="P191" s="13"/>
      <c r="Q191" s="13"/>
      <c r="R191" s="13"/>
      <c r="S191" s="13"/>
      <c r="T191" s="13"/>
      <c r="U191" s="87"/>
      <c r="V191" s="87"/>
      <c r="W191" s="87"/>
      <c r="X191" s="87"/>
    </row>
    <row r="192" spans="1:24" s="2" customFormat="1" x14ac:dyDescent="0.2">
      <c r="A192" s="88"/>
      <c r="E192" s="132"/>
      <c r="F192" s="132"/>
      <c r="G192" s="153"/>
      <c r="H192" s="153"/>
      <c r="I192" s="153"/>
      <c r="J192" s="153"/>
      <c r="K192" s="153"/>
      <c r="L192" s="83"/>
      <c r="M192" s="84"/>
      <c r="N192" s="92"/>
      <c r="O192" s="13"/>
      <c r="P192" s="13"/>
      <c r="Q192" s="13"/>
      <c r="R192" s="13"/>
      <c r="S192" s="13"/>
      <c r="T192" s="13"/>
      <c r="U192" s="87"/>
      <c r="V192" s="87"/>
      <c r="W192" s="87"/>
      <c r="X192" s="87"/>
    </row>
    <row r="193" spans="1:24" s="2" customFormat="1" x14ac:dyDescent="0.2">
      <c r="A193" s="88"/>
      <c r="E193" s="132"/>
      <c r="F193" s="132"/>
      <c r="G193" s="153"/>
      <c r="H193" s="153"/>
      <c r="I193" s="153"/>
      <c r="J193" s="153"/>
      <c r="K193" s="153"/>
      <c r="L193" s="83"/>
      <c r="M193" s="84"/>
      <c r="N193" s="92"/>
      <c r="O193" s="13"/>
      <c r="P193" s="13"/>
      <c r="Q193" s="13"/>
      <c r="R193" s="13"/>
      <c r="S193" s="13"/>
      <c r="T193" s="13"/>
      <c r="U193" s="87"/>
      <c r="V193" s="87"/>
      <c r="W193" s="87"/>
      <c r="X193" s="87"/>
    </row>
    <row r="194" spans="1:24" s="2" customFormat="1" x14ac:dyDescent="0.2">
      <c r="A194" s="88"/>
      <c r="E194" s="132"/>
      <c r="F194" s="132"/>
      <c r="G194" s="153"/>
      <c r="H194" s="153"/>
      <c r="I194" s="153"/>
      <c r="J194" s="153"/>
      <c r="K194" s="153"/>
      <c r="L194" s="83"/>
      <c r="M194" s="84"/>
      <c r="N194" s="92"/>
      <c r="O194" s="13"/>
      <c r="P194" s="13"/>
      <c r="Q194" s="13"/>
      <c r="R194" s="13"/>
      <c r="S194" s="13"/>
      <c r="T194" s="13"/>
      <c r="U194" s="87"/>
      <c r="V194" s="87"/>
      <c r="W194" s="87"/>
      <c r="X194" s="87"/>
    </row>
    <row r="195" spans="1:24" s="2" customFormat="1" x14ac:dyDescent="0.2">
      <c r="A195" s="88"/>
      <c r="E195" s="132"/>
      <c r="F195" s="132"/>
      <c r="G195" s="153"/>
      <c r="H195" s="153"/>
      <c r="I195" s="153"/>
      <c r="J195" s="153"/>
      <c r="K195" s="153"/>
      <c r="L195" s="83"/>
      <c r="M195" s="84"/>
      <c r="N195" s="92"/>
      <c r="O195" s="13"/>
      <c r="P195" s="13"/>
      <c r="Q195" s="13"/>
      <c r="R195" s="13"/>
      <c r="S195" s="13"/>
      <c r="T195" s="13"/>
      <c r="U195" s="87"/>
      <c r="V195" s="87"/>
      <c r="W195" s="87"/>
      <c r="X195" s="87"/>
    </row>
    <row r="196" spans="1:24" s="2" customFormat="1" x14ac:dyDescent="0.2">
      <c r="A196" s="88"/>
      <c r="E196" s="132"/>
      <c r="F196" s="132"/>
      <c r="G196" s="153"/>
      <c r="H196" s="153"/>
      <c r="I196" s="153"/>
      <c r="J196" s="153"/>
      <c r="K196" s="153"/>
      <c r="L196" s="83"/>
      <c r="M196" s="84"/>
      <c r="N196" s="92"/>
      <c r="O196" s="13"/>
      <c r="P196" s="13"/>
      <c r="Q196" s="13"/>
      <c r="R196" s="13"/>
      <c r="S196" s="13"/>
      <c r="T196" s="13"/>
      <c r="U196" s="87"/>
      <c r="V196" s="87"/>
      <c r="W196" s="87"/>
      <c r="X196" s="87"/>
    </row>
    <row r="197" spans="1:24" s="2" customFormat="1" x14ac:dyDescent="0.2">
      <c r="A197" s="88"/>
      <c r="E197" s="132"/>
      <c r="F197" s="132"/>
      <c r="G197" s="153"/>
      <c r="H197" s="153"/>
      <c r="I197" s="153"/>
      <c r="J197" s="153"/>
      <c r="K197" s="153"/>
      <c r="L197" s="83"/>
      <c r="M197" s="84"/>
      <c r="N197" s="92"/>
      <c r="O197" s="13"/>
      <c r="P197" s="13"/>
      <c r="Q197" s="13"/>
      <c r="R197" s="13"/>
      <c r="S197" s="13"/>
      <c r="T197" s="13"/>
      <c r="U197" s="87"/>
      <c r="V197" s="87"/>
      <c r="W197" s="87"/>
      <c r="X197" s="87"/>
    </row>
    <row r="198" spans="1:24" s="2" customFormat="1" x14ac:dyDescent="0.2">
      <c r="A198" s="88"/>
      <c r="E198" s="132"/>
      <c r="F198" s="132"/>
      <c r="G198" s="153"/>
      <c r="H198" s="153"/>
      <c r="I198" s="153"/>
      <c r="J198" s="153"/>
      <c r="K198" s="153"/>
      <c r="L198" s="83"/>
      <c r="M198" s="84"/>
      <c r="N198" s="92"/>
      <c r="O198" s="13"/>
      <c r="P198" s="13"/>
      <c r="Q198" s="13"/>
      <c r="R198" s="13"/>
      <c r="S198" s="13"/>
      <c r="T198" s="13"/>
      <c r="U198" s="87"/>
      <c r="V198" s="87"/>
      <c r="W198" s="87"/>
      <c r="X198" s="87"/>
    </row>
    <row r="199" spans="1:24" s="2" customFormat="1" x14ac:dyDescent="0.2">
      <c r="A199" s="88"/>
      <c r="E199" s="132"/>
      <c r="F199" s="132"/>
      <c r="G199" s="153"/>
      <c r="H199" s="153"/>
      <c r="I199" s="153"/>
      <c r="J199" s="153"/>
      <c r="K199" s="153"/>
      <c r="L199" s="83"/>
      <c r="M199" s="84"/>
      <c r="N199" s="92"/>
      <c r="O199" s="13"/>
      <c r="P199" s="13"/>
      <c r="Q199" s="13"/>
      <c r="R199" s="13"/>
      <c r="S199" s="13"/>
      <c r="T199" s="13"/>
      <c r="U199" s="87"/>
      <c r="V199" s="87"/>
      <c r="W199" s="87"/>
      <c r="X199" s="87"/>
    </row>
    <row r="200" spans="1:24" s="2" customFormat="1" x14ac:dyDescent="0.2">
      <c r="A200" s="88"/>
      <c r="E200" s="132"/>
      <c r="F200" s="132"/>
      <c r="G200" s="153"/>
      <c r="H200" s="153"/>
      <c r="I200" s="153"/>
      <c r="J200" s="153"/>
      <c r="K200" s="153"/>
      <c r="L200" s="83"/>
      <c r="M200" s="84"/>
      <c r="N200" s="92"/>
      <c r="O200" s="13"/>
      <c r="P200" s="13"/>
      <c r="Q200" s="13"/>
      <c r="R200" s="13"/>
      <c r="S200" s="13"/>
      <c r="T200" s="13"/>
      <c r="U200" s="87"/>
      <c r="V200" s="87"/>
      <c r="W200" s="87"/>
      <c r="X200" s="87"/>
    </row>
    <row r="201" spans="1:24" s="2" customFormat="1" x14ac:dyDescent="0.2">
      <c r="A201" s="88"/>
      <c r="E201" s="132"/>
      <c r="F201" s="132"/>
      <c r="G201" s="153"/>
      <c r="H201" s="153"/>
      <c r="I201" s="153"/>
      <c r="J201" s="153"/>
      <c r="K201" s="153"/>
      <c r="L201" s="83"/>
      <c r="M201" s="84"/>
      <c r="N201" s="92"/>
      <c r="O201" s="13"/>
      <c r="P201" s="13"/>
      <c r="Q201" s="13"/>
      <c r="R201" s="13"/>
      <c r="S201" s="13"/>
      <c r="T201" s="13"/>
      <c r="U201" s="87"/>
      <c r="V201" s="87"/>
      <c r="W201" s="87"/>
      <c r="X201" s="87"/>
    </row>
    <row r="202" spans="1:24" s="2" customFormat="1" x14ac:dyDescent="0.2">
      <c r="A202" s="88"/>
      <c r="E202" s="132"/>
      <c r="F202" s="132"/>
      <c r="G202" s="153"/>
      <c r="H202" s="153"/>
      <c r="I202" s="153"/>
      <c r="J202" s="153"/>
      <c r="K202" s="153"/>
      <c r="L202" s="83"/>
      <c r="M202" s="84"/>
      <c r="N202" s="92"/>
      <c r="O202" s="13"/>
      <c r="P202" s="13"/>
      <c r="Q202" s="13"/>
      <c r="R202" s="13"/>
      <c r="S202" s="13"/>
      <c r="T202" s="13"/>
      <c r="U202" s="87"/>
      <c r="V202" s="87"/>
      <c r="W202" s="87"/>
      <c r="X202" s="87"/>
    </row>
    <row r="203" spans="1:24" s="2" customFormat="1" x14ac:dyDescent="0.2">
      <c r="A203" s="88"/>
      <c r="E203" s="132"/>
      <c r="F203" s="132"/>
      <c r="G203" s="153"/>
      <c r="H203" s="153"/>
      <c r="I203" s="153"/>
      <c r="J203" s="153"/>
      <c r="K203" s="153"/>
      <c r="L203" s="83"/>
      <c r="M203" s="84"/>
      <c r="N203" s="92"/>
      <c r="O203" s="13"/>
      <c r="P203" s="13"/>
      <c r="Q203" s="13"/>
      <c r="R203" s="13"/>
      <c r="S203" s="13"/>
      <c r="T203" s="13"/>
      <c r="U203" s="87"/>
      <c r="V203" s="87"/>
      <c r="W203" s="87"/>
      <c r="X203" s="87"/>
    </row>
    <row r="204" spans="1:24" s="2" customFormat="1" x14ac:dyDescent="0.2">
      <c r="A204" s="88"/>
      <c r="E204" s="132"/>
      <c r="F204" s="132"/>
      <c r="G204" s="153"/>
      <c r="H204" s="153"/>
      <c r="I204" s="153"/>
      <c r="J204" s="153"/>
      <c r="K204" s="153"/>
      <c r="L204" s="83"/>
      <c r="M204" s="84"/>
      <c r="N204" s="92"/>
      <c r="O204" s="13"/>
      <c r="P204" s="13"/>
      <c r="Q204" s="13"/>
      <c r="R204" s="13"/>
      <c r="S204" s="13"/>
      <c r="T204" s="13"/>
      <c r="U204" s="87"/>
      <c r="V204" s="87"/>
      <c r="W204" s="87"/>
      <c r="X204" s="87"/>
    </row>
    <row r="205" spans="1:24" s="2" customFormat="1" x14ac:dyDescent="0.2">
      <c r="A205" s="88"/>
      <c r="E205" s="132"/>
      <c r="F205" s="132"/>
      <c r="G205" s="153"/>
      <c r="H205" s="153"/>
      <c r="I205" s="153"/>
      <c r="J205" s="153"/>
      <c r="K205" s="153"/>
      <c r="L205" s="83"/>
      <c r="M205" s="84"/>
      <c r="N205" s="92"/>
      <c r="O205" s="13"/>
      <c r="P205" s="13"/>
      <c r="Q205" s="13"/>
      <c r="R205" s="13"/>
      <c r="S205" s="13"/>
      <c r="T205" s="13"/>
      <c r="U205" s="87"/>
      <c r="V205" s="87"/>
      <c r="W205" s="87"/>
      <c r="X205" s="87"/>
    </row>
    <row r="206" spans="1:24" s="2" customFormat="1" x14ac:dyDescent="0.2">
      <c r="A206" s="88"/>
      <c r="E206" s="132"/>
      <c r="F206" s="132"/>
      <c r="G206" s="153"/>
      <c r="H206" s="153"/>
      <c r="I206" s="153"/>
      <c r="J206" s="153"/>
      <c r="K206" s="153"/>
      <c r="L206" s="83"/>
      <c r="M206" s="84"/>
      <c r="N206" s="92"/>
      <c r="O206" s="13"/>
      <c r="P206" s="13"/>
      <c r="Q206" s="13"/>
      <c r="R206" s="13"/>
      <c r="S206" s="13"/>
      <c r="T206" s="13"/>
      <c r="U206" s="87"/>
      <c r="V206" s="87"/>
      <c r="W206" s="87"/>
      <c r="X206" s="87"/>
    </row>
    <row r="207" spans="1:24" s="2" customFormat="1" x14ac:dyDescent="0.2">
      <c r="A207" s="88"/>
      <c r="E207" s="132"/>
      <c r="F207" s="132"/>
      <c r="G207" s="153"/>
      <c r="H207" s="153"/>
      <c r="I207" s="153"/>
      <c r="J207" s="153"/>
      <c r="K207" s="153"/>
      <c r="L207" s="83"/>
      <c r="M207" s="84"/>
      <c r="N207" s="92"/>
      <c r="O207" s="13"/>
      <c r="P207" s="13"/>
      <c r="Q207" s="13"/>
      <c r="R207" s="13"/>
      <c r="S207" s="13"/>
      <c r="T207" s="13"/>
      <c r="U207" s="87"/>
      <c r="V207" s="87"/>
      <c r="W207" s="87"/>
      <c r="X207" s="87"/>
    </row>
    <row r="208" spans="1:24" s="2" customFormat="1" x14ac:dyDescent="0.2">
      <c r="A208" s="88"/>
      <c r="E208" s="132"/>
      <c r="F208" s="132"/>
      <c r="G208" s="153"/>
      <c r="H208" s="153"/>
      <c r="I208" s="153"/>
      <c r="J208" s="153"/>
      <c r="K208" s="153"/>
      <c r="L208" s="83"/>
      <c r="M208" s="84"/>
      <c r="N208" s="92"/>
      <c r="O208" s="13"/>
      <c r="P208" s="13"/>
      <c r="Q208" s="13"/>
      <c r="R208" s="13"/>
      <c r="S208" s="13"/>
      <c r="T208" s="13"/>
      <c r="U208" s="87"/>
      <c r="V208" s="87"/>
      <c r="W208" s="87"/>
      <c r="X208" s="87"/>
    </row>
    <row r="209" spans="1:24" s="2" customFormat="1" x14ac:dyDescent="0.2">
      <c r="A209" s="88"/>
      <c r="E209" s="132"/>
      <c r="F209" s="132"/>
      <c r="G209" s="153"/>
      <c r="H209" s="153"/>
      <c r="I209" s="153"/>
      <c r="J209" s="153"/>
      <c r="K209" s="153"/>
      <c r="L209" s="83"/>
      <c r="M209" s="84"/>
      <c r="N209" s="92"/>
      <c r="O209" s="13"/>
      <c r="P209" s="13"/>
      <c r="Q209" s="13"/>
      <c r="R209" s="13"/>
      <c r="S209" s="13"/>
      <c r="T209" s="13"/>
      <c r="U209" s="87"/>
      <c r="V209" s="87"/>
      <c r="W209" s="87"/>
      <c r="X209" s="87"/>
    </row>
    <row r="210" spans="1:24" s="2" customFormat="1" x14ac:dyDescent="0.2">
      <c r="A210" s="88"/>
      <c r="E210" s="132"/>
      <c r="F210" s="132"/>
      <c r="G210" s="153"/>
      <c r="H210" s="153"/>
      <c r="I210" s="153"/>
      <c r="J210" s="153"/>
      <c r="K210" s="153"/>
      <c r="L210" s="83"/>
      <c r="M210" s="84"/>
      <c r="N210" s="92"/>
      <c r="O210" s="13"/>
      <c r="P210" s="13"/>
      <c r="Q210" s="13"/>
      <c r="R210" s="13"/>
      <c r="S210" s="13"/>
      <c r="T210" s="13"/>
      <c r="U210" s="87"/>
      <c r="V210" s="87"/>
      <c r="W210" s="87"/>
      <c r="X210" s="87"/>
    </row>
    <row r="211" spans="1:24" s="2" customFormat="1" x14ac:dyDescent="0.2">
      <c r="A211" s="88"/>
      <c r="E211" s="132"/>
      <c r="F211" s="132"/>
      <c r="G211" s="153"/>
      <c r="H211" s="153"/>
      <c r="I211" s="153"/>
      <c r="J211" s="153"/>
      <c r="K211" s="153"/>
      <c r="L211" s="83"/>
      <c r="M211" s="84"/>
      <c r="N211" s="92"/>
      <c r="O211" s="13"/>
      <c r="P211" s="13"/>
      <c r="Q211" s="13"/>
      <c r="R211" s="13"/>
      <c r="S211" s="13"/>
      <c r="T211" s="13"/>
      <c r="U211" s="87"/>
      <c r="V211" s="87"/>
      <c r="W211" s="87"/>
      <c r="X211" s="87"/>
    </row>
    <row r="212" spans="1:24" s="2" customFormat="1" x14ac:dyDescent="0.2">
      <c r="A212" s="88"/>
      <c r="E212" s="132"/>
      <c r="F212" s="132"/>
      <c r="G212" s="153"/>
      <c r="H212" s="153"/>
      <c r="I212" s="153"/>
      <c r="J212" s="153"/>
      <c r="K212" s="153"/>
      <c r="L212" s="83"/>
      <c r="M212" s="84"/>
      <c r="N212" s="92"/>
      <c r="O212" s="13"/>
      <c r="P212" s="13"/>
      <c r="Q212" s="13"/>
      <c r="R212" s="13"/>
      <c r="S212" s="13"/>
      <c r="T212" s="13"/>
      <c r="U212" s="87"/>
      <c r="V212" s="87"/>
      <c r="W212" s="87"/>
      <c r="X212" s="87"/>
    </row>
    <row r="213" spans="1:24" s="2" customFormat="1" x14ac:dyDescent="0.2">
      <c r="A213" s="88"/>
      <c r="E213" s="132"/>
      <c r="F213" s="132"/>
      <c r="G213" s="153"/>
      <c r="H213" s="153"/>
      <c r="I213" s="153"/>
      <c r="J213" s="153"/>
      <c r="K213" s="153"/>
      <c r="L213" s="83"/>
      <c r="M213" s="84"/>
      <c r="N213" s="92"/>
      <c r="O213" s="13"/>
      <c r="P213" s="13"/>
      <c r="Q213" s="13"/>
      <c r="R213" s="13"/>
      <c r="S213" s="13"/>
      <c r="T213" s="13"/>
      <c r="U213" s="87"/>
      <c r="V213" s="87"/>
      <c r="W213" s="87"/>
      <c r="X213" s="87"/>
    </row>
    <row r="214" spans="1:24" s="2" customFormat="1" x14ac:dyDescent="0.2">
      <c r="A214" s="88"/>
      <c r="E214" s="132"/>
      <c r="F214" s="132"/>
      <c r="G214" s="153"/>
      <c r="H214" s="153"/>
      <c r="I214" s="153"/>
      <c r="J214" s="153"/>
      <c r="K214" s="153"/>
      <c r="L214" s="83"/>
      <c r="M214" s="84"/>
      <c r="N214" s="92"/>
      <c r="O214" s="13"/>
      <c r="P214" s="13"/>
      <c r="Q214" s="13"/>
      <c r="R214" s="13"/>
      <c r="S214" s="13"/>
      <c r="T214" s="13"/>
      <c r="U214" s="87"/>
      <c r="V214" s="87"/>
      <c r="W214" s="87"/>
      <c r="X214" s="87"/>
    </row>
    <row r="215" spans="1:24" s="2" customFormat="1" x14ac:dyDescent="0.2">
      <c r="A215" s="88"/>
      <c r="E215" s="132"/>
      <c r="F215" s="132"/>
      <c r="G215" s="153"/>
      <c r="H215" s="153"/>
      <c r="I215" s="153"/>
      <c r="J215" s="153"/>
      <c r="K215" s="153"/>
      <c r="L215" s="83"/>
      <c r="M215" s="84"/>
      <c r="N215" s="92"/>
      <c r="O215" s="13"/>
      <c r="P215" s="13"/>
      <c r="Q215" s="13"/>
      <c r="R215" s="13"/>
      <c r="S215" s="13"/>
      <c r="T215" s="13"/>
      <c r="U215" s="87"/>
      <c r="V215" s="87"/>
      <c r="W215" s="87"/>
      <c r="X215" s="87"/>
    </row>
    <row r="216" spans="1:24" s="2" customFormat="1" x14ac:dyDescent="0.2">
      <c r="A216" s="88"/>
      <c r="E216" s="132"/>
      <c r="F216" s="132"/>
      <c r="G216" s="153"/>
      <c r="H216" s="153"/>
      <c r="I216" s="153"/>
      <c r="J216" s="153"/>
      <c r="K216" s="153"/>
      <c r="L216" s="83"/>
      <c r="M216" s="84"/>
      <c r="N216" s="92"/>
      <c r="O216" s="13"/>
      <c r="P216" s="13"/>
      <c r="Q216" s="13"/>
      <c r="R216" s="13"/>
      <c r="S216" s="13"/>
      <c r="T216" s="13"/>
      <c r="U216" s="87"/>
      <c r="V216" s="87"/>
      <c r="W216" s="87"/>
      <c r="X216" s="87"/>
    </row>
    <row r="217" spans="1:24" s="2" customFormat="1" x14ac:dyDescent="0.2">
      <c r="A217" s="88"/>
      <c r="E217" s="132"/>
      <c r="F217" s="132"/>
      <c r="G217" s="153"/>
      <c r="H217" s="153"/>
      <c r="I217" s="153"/>
      <c r="J217" s="153"/>
      <c r="K217" s="153"/>
      <c r="L217" s="83"/>
      <c r="M217" s="84"/>
      <c r="N217" s="92"/>
      <c r="O217" s="13"/>
      <c r="P217" s="13"/>
      <c r="Q217" s="13"/>
      <c r="R217" s="13"/>
      <c r="S217" s="13"/>
      <c r="T217" s="13"/>
      <c r="U217" s="87"/>
      <c r="V217" s="87"/>
      <c r="W217" s="87"/>
      <c r="X217" s="87"/>
    </row>
    <row r="218" spans="1:24" s="2" customFormat="1" x14ac:dyDescent="0.2">
      <c r="A218" s="88"/>
      <c r="E218" s="132"/>
      <c r="F218" s="132"/>
      <c r="G218" s="153"/>
      <c r="H218" s="153"/>
      <c r="I218" s="153"/>
      <c r="J218" s="153"/>
      <c r="K218" s="153"/>
      <c r="L218" s="83"/>
      <c r="M218" s="84"/>
      <c r="N218" s="92"/>
      <c r="O218" s="13"/>
      <c r="P218" s="13"/>
      <c r="Q218" s="13"/>
      <c r="R218" s="13"/>
      <c r="S218" s="13"/>
      <c r="T218" s="13"/>
      <c r="U218" s="87"/>
      <c r="V218" s="87"/>
      <c r="W218" s="87"/>
      <c r="X218" s="87"/>
    </row>
    <row r="219" spans="1:24" s="2" customFormat="1" x14ac:dyDescent="0.2">
      <c r="A219" s="88"/>
      <c r="E219" s="132"/>
      <c r="F219" s="132"/>
      <c r="G219" s="153"/>
      <c r="H219" s="153"/>
      <c r="I219" s="153"/>
      <c r="J219" s="153"/>
      <c r="K219" s="153"/>
      <c r="L219" s="83"/>
      <c r="M219" s="84"/>
      <c r="N219" s="92"/>
      <c r="O219" s="13"/>
      <c r="P219" s="13"/>
      <c r="Q219" s="13"/>
      <c r="R219" s="13"/>
      <c r="S219" s="13"/>
      <c r="T219" s="13"/>
      <c r="U219" s="87"/>
      <c r="V219" s="87"/>
      <c r="W219" s="87"/>
      <c r="X219" s="87"/>
    </row>
    <row r="220" spans="1:24" s="2" customFormat="1" x14ac:dyDescent="0.2">
      <c r="A220" s="88"/>
      <c r="E220" s="132"/>
      <c r="F220" s="132"/>
      <c r="G220" s="153"/>
      <c r="H220" s="153"/>
      <c r="I220" s="153"/>
      <c r="J220" s="153"/>
      <c r="K220" s="153"/>
      <c r="L220" s="83"/>
      <c r="M220" s="84"/>
      <c r="N220" s="92"/>
      <c r="O220" s="13"/>
      <c r="P220" s="13"/>
      <c r="Q220" s="13"/>
      <c r="R220" s="13"/>
      <c r="S220" s="13"/>
      <c r="T220" s="13"/>
      <c r="U220" s="87"/>
      <c r="V220" s="87"/>
      <c r="W220" s="87"/>
      <c r="X220" s="87"/>
    </row>
    <row r="221" spans="1:24" s="2" customFormat="1" x14ac:dyDescent="0.2">
      <c r="A221" s="88"/>
      <c r="E221" s="132"/>
      <c r="F221" s="132"/>
      <c r="G221" s="153"/>
      <c r="H221" s="153"/>
      <c r="I221" s="153"/>
      <c r="J221" s="153"/>
      <c r="K221" s="153"/>
      <c r="L221" s="83"/>
      <c r="M221" s="84"/>
      <c r="N221" s="92"/>
      <c r="O221" s="13"/>
      <c r="P221" s="13"/>
      <c r="Q221" s="13"/>
      <c r="R221" s="13"/>
      <c r="S221" s="13"/>
      <c r="T221" s="13"/>
      <c r="U221" s="87"/>
      <c r="V221" s="87"/>
      <c r="W221" s="87"/>
      <c r="X221" s="87"/>
    </row>
    <row r="222" spans="1:24" s="2" customFormat="1" x14ac:dyDescent="0.2">
      <c r="A222" s="88"/>
      <c r="E222" s="132"/>
      <c r="F222" s="132"/>
      <c r="G222" s="153"/>
      <c r="H222" s="153"/>
      <c r="I222" s="153"/>
      <c r="J222" s="153"/>
      <c r="K222" s="153"/>
      <c r="L222" s="83"/>
      <c r="M222" s="84"/>
      <c r="N222" s="92"/>
      <c r="O222" s="13"/>
      <c r="P222" s="13"/>
      <c r="Q222" s="13"/>
      <c r="R222" s="13"/>
      <c r="S222" s="13"/>
      <c r="T222" s="13"/>
      <c r="U222" s="87"/>
      <c r="V222" s="87"/>
      <c r="W222" s="87"/>
      <c r="X222" s="87"/>
    </row>
    <row r="223" spans="1:24" s="2" customFormat="1" x14ac:dyDescent="0.2">
      <c r="A223" s="88"/>
      <c r="E223" s="132"/>
      <c r="F223" s="132"/>
      <c r="G223" s="153"/>
      <c r="H223" s="153"/>
      <c r="I223" s="153"/>
      <c r="J223" s="153"/>
      <c r="K223" s="153"/>
      <c r="L223" s="83"/>
      <c r="M223" s="84"/>
      <c r="N223" s="92"/>
      <c r="O223" s="13"/>
      <c r="P223" s="13"/>
      <c r="Q223" s="13"/>
      <c r="R223" s="13"/>
      <c r="S223" s="13"/>
      <c r="T223" s="13"/>
      <c r="U223" s="87"/>
      <c r="V223" s="87"/>
      <c r="W223" s="87"/>
      <c r="X223" s="87"/>
    </row>
    <row r="224" spans="1:24" s="2" customFormat="1" x14ac:dyDescent="0.2">
      <c r="A224" s="88"/>
      <c r="E224" s="132"/>
      <c r="F224" s="132"/>
      <c r="G224" s="153"/>
      <c r="H224" s="153"/>
      <c r="I224" s="153"/>
      <c r="J224" s="153"/>
      <c r="K224" s="153"/>
      <c r="L224" s="83"/>
      <c r="M224" s="84"/>
      <c r="N224" s="92"/>
      <c r="O224" s="13"/>
      <c r="P224" s="13"/>
      <c r="Q224" s="13"/>
      <c r="R224" s="13"/>
      <c r="S224" s="13"/>
      <c r="T224" s="13"/>
      <c r="U224" s="87"/>
      <c r="V224" s="87"/>
      <c r="W224" s="87"/>
      <c r="X224" s="87"/>
    </row>
    <row r="225" spans="1:24" s="2" customFormat="1" x14ac:dyDescent="0.2">
      <c r="A225" s="88"/>
      <c r="E225" s="132"/>
      <c r="F225" s="132"/>
      <c r="G225" s="153"/>
      <c r="H225" s="153"/>
      <c r="I225" s="153"/>
      <c r="J225" s="153"/>
      <c r="K225" s="153"/>
      <c r="L225" s="83"/>
      <c r="M225" s="84"/>
      <c r="N225" s="92"/>
      <c r="O225" s="13"/>
      <c r="P225" s="13"/>
      <c r="Q225" s="13"/>
      <c r="R225" s="13"/>
      <c r="S225" s="13"/>
      <c r="T225" s="13"/>
      <c r="U225" s="87"/>
      <c r="V225" s="87"/>
      <c r="W225" s="87"/>
      <c r="X225" s="87"/>
    </row>
    <row r="226" spans="1:24" s="2" customFormat="1" x14ac:dyDescent="0.2">
      <c r="A226" s="88"/>
      <c r="E226" s="132"/>
      <c r="F226" s="132"/>
      <c r="G226" s="153"/>
      <c r="H226" s="153"/>
      <c r="I226" s="153"/>
      <c r="J226" s="153"/>
      <c r="K226" s="153"/>
      <c r="L226" s="83"/>
      <c r="M226" s="84"/>
      <c r="N226" s="92"/>
      <c r="O226" s="13"/>
      <c r="P226" s="13"/>
      <c r="Q226" s="13"/>
      <c r="R226" s="13"/>
      <c r="S226" s="13"/>
      <c r="T226" s="13"/>
      <c r="U226" s="87"/>
      <c r="V226" s="87"/>
      <c r="W226" s="87"/>
      <c r="X226" s="87"/>
    </row>
    <row r="227" spans="1:24" s="2" customFormat="1" x14ac:dyDescent="0.2">
      <c r="A227" s="88"/>
      <c r="E227" s="132"/>
      <c r="F227" s="132"/>
      <c r="G227" s="153"/>
      <c r="H227" s="153"/>
      <c r="I227" s="153"/>
      <c r="J227" s="153"/>
      <c r="K227" s="153"/>
      <c r="L227" s="83"/>
      <c r="M227" s="84"/>
      <c r="N227" s="92"/>
      <c r="O227" s="13"/>
      <c r="P227" s="13"/>
      <c r="Q227" s="13"/>
      <c r="R227" s="13"/>
      <c r="S227" s="13"/>
      <c r="T227" s="13"/>
      <c r="U227" s="87"/>
      <c r="V227" s="87"/>
      <c r="W227" s="87"/>
      <c r="X227" s="87"/>
    </row>
    <row r="228" spans="1:24" s="2" customFormat="1" x14ac:dyDescent="0.2">
      <c r="A228" s="88"/>
      <c r="E228" s="132"/>
      <c r="F228" s="132"/>
      <c r="G228" s="153"/>
      <c r="H228" s="153"/>
      <c r="I228" s="153"/>
      <c r="J228" s="153"/>
      <c r="K228" s="153"/>
      <c r="L228" s="83"/>
      <c r="M228" s="84"/>
      <c r="N228" s="92"/>
      <c r="O228" s="13"/>
      <c r="P228" s="13"/>
      <c r="Q228" s="13"/>
      <c r="R228" s="13"/>
      <c r="S228" s="13"/>
      <c r="T228" s="13"/>
      <c r="U228" s="87"/>
      <c r="V228" s="87"/>
      <c r="W228" s="87"/>
      <c r="X228" s="87"/>
    </row>
    <row r="229" spans="1:24" s="2" customFormat="1" x14ac:dyDescent="0.2">
      <c r="A229" s="88"/>
      <c r="E229" s="132"/>
      <c r="F229" s="132"/>
      <c r="G229" s="153"/>
      <c r="H229" s="153"/>
      <c r="I229" s="153"/>
      <c r="J229" s="153"/>
      <c r="K229" s="153"/>
      <c r="L229" s="83"/>
      <c r="M229" s="84"/>
      <c r="N229" s="92"/>
      <c r="O229" s="13"/>
      <c r="P229" s="13"/>
      <c r="Q229" s="13"/>
      <c r="R229" s="13"/>
      <c r="S229" s="13"/>
      <c r="T229" s="13"/>
      <c r="U229" s="87"/>
      <c r="V229" s="87"/>
      <c r="W229" s="87"/>
      <c r="X229" s="87"/>
    </row>
    <row r="230" spans="1:24" s="2" customFormat="1" x14ac:dyDescent="0.2">
      <c r="A230" s="88"/>
      <c r="E230" s="132"/>
      <c r="F230" s="132"/>
      <c r="G230" s="153"/>
      <c r="H230" s="153"/>
      <c r="I230" s="153"/>
      <c r="J230" s="153"/>
      <c r="K230" s="153"/>
      <c r="L230" s="83"/>
      <c r="M230" s="84"/>
      <c r="N230" s="92"/>
      <c r="O230" s="13"/>
      <c r="P230" s="13"/>
      <c r="Q230" s="13"/>
      <c r="R230" s="13"/>
      <c r="S230" s="13"/>
      <c r="T230" s="13"/>
      <c r="U230" s="87"/>
      <c r="V230" s="87"/>
      <c r="W230" s="87"/>
      <c r="X230" s="87"/>
    </row>
    <row r="231" spans="1:24" s="2" customFormat="1" x14ac:dyDescent="0.2">
      <c r="A231" s="88"/>
      <c r="E231" s="132"/>
      <c r="F231" s="132"/>
      <c r="G231" s="153"/>
      <c r="H231" s="153"/>
      <c r="I231" s="153"/>
      <c r="J231" s="153"/>
      <c r="K231" s="153"/>
      <c r="L231" s="83"/>
      <c r="M231" s="84"/>
      <c r="N231" s="92"/>
      <c r="O231" s="13"/>
      <c r="P231" s="13"/>
      <c r="Q231" s="13"/>
      <c r="R231" s="13"/>
      <c r="S231" s="13"/>
      <c r="T231" s="13"/>
      <c r="U231" s="87"/>
      <c r="V231" s="87"/>
      <c r="W231" s="87"/>
      <c r="X231" s="87"/>
    </row>
    <row r="232" spans="1:24" s="2" customFormat="1" x14ac:dyDescent="0.2">
      <c r="A232" s="88"/>
      <c r="E232" s="132"/>
      <c r="F232" s="132"/>
      <c r="G232" s="153"/>
      <c r="H232" s="153"/>
      <c r="I232" s="153"/>
      <c r="J232" s="153"/>
      <c r="K232" s="153"/>
      <c r="L232" s="83"/>
      <c r="M232" s="84"/>
      <c r="N232" s="92"/>
      <c r="O232" s="13"/>
      <c r="P232" s="13"/>
      <c r="Q232" s="13"/>
      <c r="R232" s="13"/>
      <c r="S232" s="13"/>
      <c r="T232" s="13"/>
      <c r="U232" s="87"/>
      <c r="V232" s="87"/>
      <c r="W232" s="87"/>
      <c r="X232" s="87"/>
    </row>
    <row r="233" spans="1:24" s="2" customFormat="1" x14ac:dyDescent="0.2">
      <c r="A233" s="88"/>
      <c r="E233" s="132"/>
      <c r="F233" s="132"/>
      <c r="G233" s="153"/>
      <c r="H233" s="153"/>
      <c r="I233" s="153"/>
      <c r="J233" s="153"/>
      <c r="K233" s="153"/>
      <c r="L233" s="83"/>
      <c r="M233" s="84"/>
      <c r="N233" s="92"/>
      <c r="O233" s="13"/>
      <c r="P233" s="13"/>
      <c r="Q233" s="13"/>
      <c r="R233" s="13"/>
      <c r="S233" s="13"/>
      <c r="T233" s="13"/>
      <c r="U233" s="87"/>
      <c r="V233" s="87"/>
      <c r="W233" s="87"/>
      <c r="X233" s="87"/>
    </row>
    <row r="234" spans="1:24" s="2" customFormat="1" x14ac:dyDescent="0.2">
      <c r="A234" s="88"/>
      <c r="E234" s="132"/>
      <c r="F234" s="132"/>
      <c r="G234" s="153"/>
      <c r="H234" s="153"/>
      <c r="I234" s="153"/>
      <c r="J234" s="153"/>
      <c r="K234" s="153"/>
      <c r="L234" s="83"/>
      <c r="M234" s="84"/>
      <c r="N234" s="92"/>
      <c r="O234" s="13"/>
      <c r="P234" s="13"/>
      <c r="Q234" s="13"/>
      <c r="R234" s="13"/>
      <c r="S234" s="13"/>
      <c r="T234" s="13"/>
      <c r="U234" s="87"/>
      <c r="V234" s="87"/>
      <c r="W234" s="87"/>
      <c r="X234" s="87"/>
    </row>
    <row r="235" spans="1:24" s="2" customFormat="1" x14ac:dyDescent="0.2">
      <c r="A235" s="88"/>
      <c r="E235" s="132"/>
      <c r="F235" s="132"/>
      <c r="G235" s="153"/>
      <c r="H235" s="153"/>
      <c r="I235" s="153"/>
      <c r="J235" s="153"/>
      <c r="K235" s="153"/>
      <c r="L235" s="83"/>
      <c r="M235" s="84"/>
      <c r="N235" s="92"/>
      <c r="O235" s="13"/>
      <c r="P235" s="13"/>
      <c r="Q235" s="13"/>
      <c r="R235" s="13"/>
      <c r="S235" s="13"/>
      <c r="T235" s="13"/>
      <c r="U235" s="87"/>
      <c r="V235" s="87"/>
      <c r="W235" s="87"/>
      <c r="X235" s="87"/>
    </row>
    <row r="236" spans="1:24" s="2" customFormat="1" x14ac:dyDescent="0.2">
      <c r="A236" s="88"/>
      <c r="E236" s="132"/>
      <c r="F236" s="132"/>
      <c r="G236" s="153"/>
      <c r="H236" s="153"/>
      <c r="I236" s="153"/>
      <c r="J236" s="153"/>
      <c r="K236" s="153"/>
      <c r="L236" s="83"/>
      <c r="M236" s="84"/>
      <c r="N236" s="92"/>
      <c r="O236" s="13"/>
      <c r="P236" s="13"/>
      <c r="Q236" s="13"/>
      <c r="R236" s="13"/>
      <c r="S236" s="13"/>
      <c r="T236" s="13"/>
      <c r="U236" s="87"/>
      <c r="V236" s="87"/>
      <c r="W236" s="87"/>
      <c r="X236" s="87"/>
    </row>
    <row r="237" spans="1:24" s="2" customFormat="1" x14ac:dyDescent="0.2">
      <c r="A237" s="88"/>
      <c r="E237" s="132"/>
      <c r="F237" s="132"/>
      <c r="G237" s="153"/>
      <c r="H237" s="153"/>
      <c r="I237" s="153"/>
      <c r="J237" s="153"/>
      <c r="K237" s="153"/>
      <c r="L237" s="83"/>
      <c r="M237" s="84"/>
      <c r="N237" s="92"/>
      <c r="O237" s="13"/>
      <c r="P237" s="13"/>
      <c r="Q237" s="13"/>
      <c r="R237" s="13"/>
      <c r="S237" s="13"/>
      <c r="T237" s="13"/>
      <c r="U237" s="87"/>
      <c r="V237" s="87"/>
      <c r="W237" s="87"/>
      <c r="X237" s="87"/>
    </row>
    <row r="238" spans="1:24" s="2" customFormat="1" x14ac:dyDescent="0.2">
      <c r="A238" s="88"/>
      <c r="E238" s="132"/>
      <c r="F238" s="132"/>
      <c r="G238" s="153"/>
      <c r="H238" s="153"/>
      <c r="I238" s="153"/>
      <c r="J238" s="153"/>
      <c r="K238" s="153"/>
      <c r="L238" s="83"/>
      <c r="M238" s="84"/>
      <c r="N238" s="92"/>
      <c r="O238" s="13"/>
      <c r="P238" s="13"/>
      <c r="Q238" s="13"/>
      <c r="R238" s="13"/>
      <c r="S238" s="13"/>
      <c r="T238" s="13"/>
      <c r="U238" s="87"/>
      <c r="V238" s="87"/>
      <c r="W238" s="87"/>
      <c r="X238" s="87"/>
    </row>
    <row r="239" spans="1:24" s="2" customFormat="1" x14ac:dyDescent="0.2">
      <c r="A239" s="88"/>
      <c r="E239" s="132"/>
      <c r="F239" s="132"/>
      <c r="G239" s="153"/>
      <c r="H239" s="153"/>
      <c r="I239" s="153"/>
      <c r="J239" s="153"/>
      <c r="K239" s="153"/>
      <c r="L239" s="83"/>
      <c r="M239" s="84"/>
      <c r="N239" s="92"/>
      <c r="O239" s="13"/>
      <c r="P239" s="13"/>
      <c r="Q239" s="13"/>
      <c r="R239" s="13"/>
      <c r="S239" s="13"/>
      <c r="T239" s="13"/>
      <c r="U239" s="87"/>
      <c r="V239" s="87"/>
      <c r="W239" s="87"/>
      <c r="X239" s="87"/>
    </row>
    <row r="240" spans="1:24" s="2" customFormat="1" x14ac:dyDescent="0.2">
      <c r="A240" s="88"/>
      <c r="E240" s="132"/>
      <c r="F240" s="132"/>
      <c r="G240" s="153"/>
      <c r="H240" s="153"/>
      <c r="I240" s="153"/>
      <c r="J240" s="153"/>
      <c r="K240" s="153"/>
      <c r="L240" s="83"/>
      <c r="M240" s="84"/>
      <c r="N240" s="92"/>
      <c r="O240" s="13"/>
      <c r="P240" s="13"/>
      <c r="Q240" s="13"/>
      <c r="R240" s="13"/>
      <c r="S240" s="13"/>
      <c r="T240" s="13"/>
      <c r="U240" s="87"/>
      <c r="V240" s="87"/>
      <c r="W240" s="87"/>
      <c r="X240" s="87"/>
    </row>
    <row r="241" spans="1:24" s="2" customFormat="1" x14ac:dyDescent="0.2">
      <c r="A241" s="88"/>
      <c r="E241" s="132"/>
      <c r="F241" s="132"/>
      <c r="G241" s="153"/>
      <c r="H241" s="153"/>
      <c r="I241" s="153"/>
      <c r="J241" s="153"/>
      <c r="K241" s="153"/>
      <c r="L241" s="83"/>
      <c r="M241" s="84"/>
      <c r="N241" s="92"/>
      <c r="O241" s="13"/>
      <c r="P241" s="13"/>
      <c r="Q241" s="13"/>
      <c r="R241" s="13"/>
      <c r="S241" s="13"/>
      <c r="T241" s="13"/>
      <c r="U241" s="87"/>
      <c r="V241" s="87"/>
      <c r="W241" s="87"/>
      <c r="X241" s="87"/>
    </row>
    <row r="242" spans="1:24" s="2" customFormat="1" x14ac:dyDescent="0.2">
      <c r="A242" s="88"/>
      <c r="E242" s="132"/>
      <c r="F242" s="132"/>
      <c r="G242" s="153"/>
      <c r="H242" s="153"/>
      <c r="I242" s="153"/>
      <c r="J242" s="153"/>
      <c r="K242" s="153"/>
      <c r="L242" s="83"/>
      <c r="M242" s="84"/>
      <c r="N242" s="92"/>
      <c r="O242" s="13"/>
      <c r="P242" s="13"/>
      <c r="Q242" s="13"/>
      <c r="R242" s="13"/>
      <c r="S242" s="13"/>
      <c r="T242" s="13"/>
      <c r="U242" s="87"/>
      <c r="V242" s="87"/>
      <c r="W242" s="87"/>
      <c r="X242" s="87"/>
    </row>
    <row r="243" spans="1:24" s="2" customFormat="1" x14ac:dyDescent="0.2">
      <c r="A243" s="88"/>
      <c r="E243" s="132"/>
      <c r="F243" s="132"/>
      <c r="G243" s="153"/>
      <c r="H243" s="153"/>
      <c r="I243" s="153"/>
      <c r="J243" s="153"/>
      <c r="K243" s="153"/>
      <c r="L243" s="83"/>
      <c r="M243" s="84"/>
      <c r="N243" s="92"/>
      <c r="O243" s="13"/>
      <c r="P243" s="13"/>
      <c r="Q243" s="13"/>
      <c r="R243" s="13"/>
      <c r="S243" s="13"/>
      <c r="T243" s="13"/>
      <c r="U243" s="87"/>
      <c r="V243" s="87"/>
      <c r="W243" s="87"/>
      <c r="X243" s="87"/>
    </row>
    <row r="244" spans="1:24" s="2" customFormat="1" x14ac:dyDescent="0.2">
      <c r="A244" s="88"/>
      <c r="E244" s="132"/>
      <c r="F244" s="132"/>
      <c r="G244" s="153"/>
      <c r="H244" s="153"/>
      <c r="I244" s="153"/>
      <c r="J244" s="153"/>
      <c r="K244" s="153"/>
      <c r="L244" s="83"/>
      <c r="M244" s="84"/>
      <c r="N244" s="92"/>
      <c r="O244" s="13"/>
      <c r="P244" s="13"/>
      <c r="Q244" s="13"/>
      <c r="R244" s="13"/>
      <c r="S244" s="13"/>
      <c r="T244" s="13"/>
      <c r="U244" s="87"/>
      <c r="V244" s="87"/>
      <c r="W244" s="87"/>
      <c r="X244" s="87"/>
    </row>
    <row r="245" spans="1:24" s="2" customFormat="1" x14ac:dyDescent="0.2">
      <c r="A245" s="88"/>
      <c r="E245" s="132"/>
      <c r="F245" s="132"/>
      <c r="G245" s="153"/>
      <c r="H245" s="153"/>
      <c r="I245" s="153"/>
      <c r="J245" s="153"/>
      <c r="K245" s="153"/>
      <c r="L245" s="83"/>
      <c r="M245" s="84"/>
      <c r="N245" s="92"/>
      <c r="O245" s="13"/>
      <c r="P245" s="13"/>
      <c r="Q245" s="13"/>
      <c r="R245" s="13"/>
      <c r="S245" s="13"/>
      <c r="T245" s="13"/>
      <c r="U245" s="87"/>
      <c r="V245" s="87"/>
      <c r="W245" s="87"/>
      <c r="X245" s="87"/>
    </row>
    <row r="246" spans="1:24" s="2" customFormat="1" x14ac:dyDescent="0.2">
      <c r="A246" s="88"/>
      <c r="E246" s="132"/>
      <c r="F246" s="132"/>
      <c r="G246" s="153"/>
      <c r="H246" s="153"/>
      <c r="I246" s="153"/>
      <c r="J246" s="153"/>
      <c r="K246" s="153"/>
      <c r="L246" s="83"/>
      <c r="M246" s="84"/>
      <c r="N246" s="92"/>
      <c r="O246" s="13"/>
      <c r="P246" s="13"/>
      <c r="Q246" s="13"/>
      <c r="R246" s="13"/>
      <c r="S246" s="13"/>
      <c r="T246" s="13"/>
      <c r="U246" s="87"/>
      <c r="V246" s="87"/>
      <c r="W246" s="87"/>
      <c r="X246" s="87"/>
    </row>
    <row r="247" spans="1:24" s="2" customFormat="1" x14ac:dyDescent="0.2">
      <c r="A247" s="88"/>
      <c r="E247" s="132"/>
      <c r="F247" s="132"/>
      <c r="G247" s="153"/>
      <c r="H247" s="153"/>
      <c r="I247" s="153"/>
      <c r="J247" s="153"/>
      <c r="K247" s="153"/>
      <c r="L247" s="83"/>
      <c r="M247" s="84"/>
      <c r="N247" s="92"/>
      <c r="O247" s="13"/>
      <c r="P247" s="13"/>
      <c r="Q247" s="13"/>
      <c r="R247" s="13"/>
      <c r="S247" s="13"/>
      <c r="T247" s="13"/>
      <c r="U247" s="87"/>
      <c r="V247" s="87"/>
      <c r="W247" s="87"/>
      <c r="X247" s="87"/>
    </row>
    <row r="248" spans="1:24" s="2" customFormat="1" x14ac:dyDescent="0.2">
      <c r="A248" s="88"/>
      <c r="E248" s="132"/>
      <c r="F248" s="132"/>
      <c r="G248" s="153"/>
      <c r="H248" s="153"/>
      <c r="I248" s="153"/>
      <c r="J248" s="153"/>
      <c r="K248" s="153"/>
      <c r="L248" s="83"/>
      <c r="M248" s="84"/>
      <c r="N248" s="92"/>
      <c r="O248" s="13"/>
      <c r="P248" s="13"/>
      <c r="Q248" s="13"/>
      <c r="R248" s="13"/>
      <c r="S248" s="13"/>
      <c r="T248" s="13"/>
      <c r="U248" s="87"/>
      <c r="V248" s="87"/>
      <c r="W248" s="87"/>
      <c r="X248" s="87"/>
    </row>
    <row r="249" spans="1:24" s="2" customFormat="1" x14ac:dyDescent="0.2">
      <c r="A249" s="88"/>
      <c r="E249" s="132"/>
      <c r="F249" s="132"/>
      <c r="G249" s="153"/>
      <c r="H249" s="153"/>
      <c r="I249" s="153"/>
      <c r="J249" s="153"/>
      <c r="K249" s="153"/>
      <c r="L249" s="83"/>
      <c r="M249" s="84"/>
      <c r="N249" s="92"/>
      <c r="O249" s="13"/>
      <c r="P249" s="13"/>
      <c r="Q249" s="13"/>
      <c r="R249" s="13"/>
      <c r="S249" s="13"/>
      <c r="T249" s="13"/>
      <c r="U249" s="87"/>
      <c r="V249" s="87"/>
      <c r="W249" s="87"/>
      <c r="X249" s="87"/>
    </row>
    <row r="250" spans="1:24" s="2" customFormat="1" x14ac:dyDescent="0.2">
      <c r="A250" s="88"/>
      <c r="E250" s="132"/>
      <c r="F250" s="132"/>
      <c r="G250" s="153"/>
      <c r="H250" s="153"/>
      <c r="I250" s="153"/>
      <c r="J250" s="153"/>
      <c r="K250" s="153"/>
      <c r="L250" s="83"/>
      <c r="M250" s="84"/>
      <c r="N250" s="92"/>
      <c r="O250" s="13"/>
      <c r="P250" s="13"/>
      <c r="Q250" s="13"/>
      <c r="R250" s="13"/>
      <c r="S250" s="13"/>
      <c r="T250" s="13"/>
      <c r="U250" s="87"/>
      <c r="V250" s="87"/>
      <c r="W250" s="87"/>
      <c r="X250" s="87"/>
    </row>
    <row r="251" spans="1:24" s="2" customFormat="1" x14ac:dyDescent="0.2">
      <c r="A251" s="88"/>
      <c r="E251" s="132"/>
      <c r="F251" s="132"/>
      <c r="G251" s="153"/>
      <c r="H251" s="153"/>
      <c r="I251" s="153"/>
      <c r="J251" s="153"/>
      <c r="K251" s="153"/>
      <c r="L251" s="83"/>
      <c r="M251" s="84"/>
      <c r="N251" s="92"/>
      <c r="O251" s="13"/>
      <c r="P251" s="13"/>
      <c r="Q251" s="13"/>
      <c r="R251" s="13"/>
      <c r="S251" s="13"/>
      <c r="T251" s="13"/>
      <c r="U251" s="87"/>
      <c r="V251" s="87"/>
      <c r="W251" s="87"/>
      <c r="X251" s="87"/>
    </row>
    <row r="252" spans="1:24" s="2" customFormat="1" x14ac:dyDescent="0.2">
      <c r="A252" s="88"/>
      <c r="E252" s="132"/>
      <c r="F252" s="132"/>
      <c r="G252" s="153"/>
      <c r="H252" s="153"/>
      <c r="I252" s="153"/>
      <c r="J252" s="153"/>
      <c r="K252" s="153"/>
      <c r="L252" s="83"/>
      <c r="M252" s="84"/>
      <c r="N252" s="92"/>
      <c r="O252" s="13"/>
      <c r="P252" s="13"/>
      <c r="Q252" s="13"/>
      <c r="R252" s="13"/>
      <c r="S252" s="13"/>
      <c r="T252" s="13"/>
      <c r="U252" s="87"/>
      <c r="V252" s="87"/>
      <c r="W252" s="87"/>
      <c r="X252" s="87"/>
    </row>
    <row r="253" spans="1:24" s="2" customFormat="1" x14ac:dyDescent="0.2">
      <c r="A253" s="88"/>
      <c r="E253" s="132"/>
      <c r="F253" s="132"/>
      <c r="G253" s="153"/>
      <c r="H253" s="153"/>
      <c r="I253" s="153"/>
      <c r="J253" s="153"/>
      <c r="K253" s="153"/>
      <c r="L253" s="83"/>
      <c r="M253" s="84"/>
      <c r="N253" s="92"/>
      <c r="O253" s="13"/>
      <c r="P253" s="13"/>
      <c r="Q253" s="13"/>
      <c r="R253" s="13"/>
      <c r="S253" s="13"/>
      <c r="T253" s="13"/>
      <c r="U253" s="87"/>
      <c r="V253" s="87"/>
      <c r="W253" s="87"/>
      <c r="X253" s="87"/>
    </row>
    <row r="254" spans="1:24" s="2" customFormat="1" x14ac:dyDescent="0.2">
      <c r="A254" s="88"/>
      <c r="E254" s="132"/>
      <c r="F254" s="132"/>
      <c r="G254" s="153"/>
      <c r="H254" s="153"/>
      <c r="I254" s="153"/>
      <c r="J254" s="153"/>
      <c r="K254" s="153"/>
      <c r="L254" s="83"/>
      <c r="M254" s="84"/>
      <c r="N254" s="92"/>
      <c r="O254" s="13"/>
      <c r="P254" s="13"/>
      <c r="Q254" s="13"/>
      <c r="R254" s="13"/>
      <c r="S254" s="13"/>
      <c r="T254" s="13"/>
      <c r="U254" s="87"/>
      <c r="V254" s="87"/>
      <c r="W254" s="87"/>
      <c r="X254" s="87"/>
    </row>
    <row r="255" spans="1:24" s="2" customFormat="1" x14ac:dyDescent="0.2">
      <c r="A255" s="88"/>
      <c r="E255" s="132"/>
      <c r="F255" s="132"/>
      <c r="G255" s="153"/>
      <c r="H255" s="153"/>
      <c r="I255" s="153"/>
      <c r="J255" s="153"/>
      <c r="K255" s="153"/>
      <c r="L255" s="83"/>
      <c r="M255" s="84"/>
      <c r="N255" s="92"/>
      <c r="O255" s="13"/>
      <c r="P255" s="13"/>
      <c r="Q255" s="13"/>
      <c r="R255" s="13"/>
      <c r="S255" s="13"/>
      <c r="T255" s="13"/>
      <c r="U255" s="87"/>
      <c r="V255" s="87"/>
      <c r="W255" s="87"/>
      <c r="X255" s="87"/>
    </row>
    <row r="256" spans="1:24" s="2" customFormat="1" x14ac:dyDescent="0.2">
      <c r="A256" s="88"/>
      <c r="E256" s="132"/>
      <c r="F256" s="132"/>
      <c r="G256" s="153"/>
      <c r="H256" s="153"/>
      <c r="I256" s="153"/>
      <c r="J256" s="153"/>
      <c r="K256" s="153"/>
      <c r="L256" s="83"/>
      <c r="M256" s="84"/>
      <c r="N256" s="92"/>
      <c r="O256" s="13"/>
      <c r="P256" s="13"/>
      <c r="Q256" s="13"/>
      <c r="R256" s="13"/>
      <c r="S256" s="13"/>
      <c r="T256" s="13"/>
      <c r="U256" s="87"/>
      <c r="V256" s="87"/>
      <c r="W256" s="87"/>
      <c r="X256" s="87"/>
    </row>
    <row r="257" spans="1:24" s="2" customFormat="1" x14ac:dyDescent="0.2">
      <c r="A257" s="88"/>
      <c r="E257" s="132"/>
      <c r="F257" s="132"/>
      <c r="G257" s="153"/>
      <c r="H257" s="153"/>
      <c r="I257" s="153"/>
      <c r="J257" s="153"/>
      <c r="K257" s="153"/>
      <c r="L257" s="83"/>
      <c r="M257" s="84"/>
      <c r="N257" s="92"/>
      <c r="O257" s="13"/>
      <c r="P257" s="13"/>
      <c r="Q257" s="13"/>
      <c r="R257" s="13"/>
      <c r="S257" s="13"/>
      <c r="T257" s="13"/>
      <c r="U257" s="87"/>
      <c r="V257" s="87"/>
      <c r="W257" s="87"/>
      <c r="X257" s="87"/>
    </row>
    <row r="258" spans="1:24" s="2" customFormat="1" x14ac:dyDescent="0.2">
      <c r="A258" s="88"/>
      <c r="E258" s="132"/>
      <c r="F258" s="132"/>
      <c r="G258" s="153"/>
      <c r="H258" s="153"/>
      <c r="I258" s="153"/>
      <c r="J258" s="153"/>
      <c r="K258" s="153"/>
      <c r="L258" s="83"/>
      <c r="M258" s="84"/>
      <c r="N258" s="92"/>
      <c r="O258" s="13"/>
      <c r="P258" s="13"/>
      <c r="Q258" s="13"/>
      <c r="R258" s="13"/>
      <c r="S258" s="13"/>
      <c r="T258" s="13"/>
      <c r="U258" s="87"/>
      <c r="V258" s="87"/>
      <c r="W258" s="87"/>
      <c r="X258" s="87"/>
    </row>
    <row r="259" spans="1:24" s="2" customFormat="1" x14ac:dyDescent="0.2">
      <c r="A259" s="88"/>
      <c r="E259" s="132"/>
      <c r="F259" s="132"/>
      <c r="G259" s="153"/>
      <c r="H259" s="153"/>
      <c r="I259" s="153"/>
      <c r="J259" s="153"/>
      <c r="K259" s="153"/>
      <c r="L259" s="83"/>
      <c r="M259" s="84"/>
      <c r="N259" s="92"/>
      <c r="O259" s="13"/>
      <c r="P259" s="13"/>
      <c r="Q259" s="13"/>
      <c r="R259" s="13"/>
      <c r="S259" s="13"/>
      <c r="T259" s="13"/>
      <c r="U259" s="87"/>
      <c r="V259" s="87"/>
      <c r="W259" s="87"/>
      <c r="X259" s="87"/>
    </row>
    <row r="260" spans="1:24" s="2" customFormat="1" x14ac:dyDescent="0.2">
      <c r="A260" s="88"/>
      <c r="E260" s="132"/>
      <c r="F260" s="132"/>
      <c r="G260" s="153"/>
      <c r="H260" s="153"/>
      <c r="I260" s="153"/>
      <c r="J260" s="153"/>
      <c r="K260" s="153"/>
      <c r="L260" s="83"/>
      <c r="M260" s="84"/>
      <c r="N260" s="92"/>
      <c r="O260" s="13"/>
      <c r="P260" s="13"/>
      <c r="Q260" s="13"/>
      <c r="R260" s="13"/>
      <c r="S260" s="13"/>
      <c r="T260" s="13"/>
      <c r="U260" s="87"/>
      <c r="V260" s="87"/>
      <c r="W260" s="87"/>
      <c r="X260" s="87"/>
    </row>
    <row r="261" spans="1:24" s="2" customFormat="1" x14ac:dyDescent="0.2">
      <c r="A261" s="88"/>
      <c r="E261" s="132"/>
      <c r="F261" s="132"/>
      <c r="G261" s="153"/>
      <c r="H261" s="153"/>
      <c r="I261" s="153"/>
      <c r="J261" s="153"/>
      <c r="K261" s="153"/>
      <c r="L261" s="83"/>
      <c r="M261" s="84"/>
      <c r="N261" s="92"/>
      <c r="O261" s="13"/>
      <c r="P261" s="13"/>
      <c r="Q261" s="13"/>
      <c r="R261" s="13"/>
      <c r="S261" s="13"/>
      <c r="T261" s="13"/>
      <c r="U261" s="87"/>
      <c r="V261" s="87"/>
      <c r="W261" s="87"/>
      <c r="X261" s="87"/>
    </row>
    <row r="262" spans="1:24" s="2" customFormat="1" x14ac:dyDescent="0.2">
      <c r="A262" s="88"/>
      <c r="E262" s="132"/>
      <c r="F262" s="132"/>
      <c r="G262" s="153"/>
      <c r="H262" s="153"/>
      <c r="I262" s="153"/>
      <c r="J262" s="153"/>
      <c r="K262" s="153"/>
      <c r="L262" s="83"/>
      <c r="M262" s="84"/>
      <c r="N262" s="92"/>
      <c r="O262" s="13"/>
      <c r="P262" s="13"/>
      <c r="Q262" s="13"/>
      <c r="R262" s="13"/>
      <c r="S262" s="13"/>
      <c r="T262" s="13"/>
      <c r="U262" s="87"/>
      <c r="V262" s="87"/>
      <c r="W262" s="87"/>
      <c r="X262" s="87"/>
    </row>
    <row r="263" spans="1:24" s="2" customFormat="1" x14ac:dyDescent="0.2">
      <c r="A263" s="88"/>
      <c r="E263" s="132"/>
      <c r="F263" s="132"/>
      <c r="G263" s="153"/>
      <c r="H263" s="153"/>
      <c r="I263" s="153"/>
      <c r="J263" s="153"/>
      <c r="K263" s="153"/>
      <c r="L263" s="83"/>
      <c r="M263" s="84"/>
      <c r="N263" s="92"/>
      <c r="O263" s="13"/>
      <c r="P263" s="13"/>
      <c r="Q263" s="13"/>
      <c r="R263" s="13"/>
      <c r="S263" s="13"/>
      <c r="T263" s="13"/>
      <c r="U263" s="87"/>
      <c r="V263" s="87"/>
      <c r="W263" s="87"/>
      <c r="X263" s="87"/>
    </row>
    <row r="264" spans="1:24" s="2" customFormat="1" x14ac:dyDescent="0.2">
      <c r="A264" s="88"/>
      <c r="E264" s="132"/>
      <c r="F264" s="132"/>
      <c r="G264" s="153"/>
      <c r="H264" s="153"/>
      <c r="I264" s="153"/>
      <c r="J264" s="153"/>
      <c r="K264" s="153"/>
      <c r="L264" s="83"/>
      <c r="M264" s="84"/>
      <c r="N264" s="92"/>
      <c r="O264" s="13"/>
      <c r="P264" s="13"/>
      <c r="Q264" s="13"/>
      <c r="R264" s="13"/>
      <c r="S264" s="13"/>
      <c r="T264" s="13"/>
      <c r="U264" s="87"/>
      <c r="V264" s="87"/>
      <c r="W264" s="87"/>
      <c r="X264" s="87"/>
    </row>
    <row r="265" spans="1:24" s="2" customFormat="1" x14ac:dyDescent="0.2">
      <c r="A265" s="88"/>
      <c r="E265" s="132"/>
      <c r="F265" s="132"/>
      <c r="G265" s="153"/>
      <c r="H265" s="153"/>
      <c r="I265" s="153"/>
      <c r="J265" s="153"/>
      <c r="K265" s="153"/>
      <c r="L265" s="83"/>
      <c r="M265" s="84"/>
      <c r="N265" s="92"/>
      <c r="O265" s="13"/>
      <c r="P265" s="13"/>
      <c r="Q265" s="13"/>
      <c r="R265" s="13"/>
      <c r="S265" s="13"/>
      <c r="T265" s="13"/>
      <c r="U265" s="87"/>
      <c r="V265" s="87"/>
      <c r="W265" s="87"/>
      <c r="X265" s="87"/>
    </row>
    <row r="266" spans="1:24" s="2" customFormat="1" x14ac:dyDescent="0.2">
      <c r="A266" s="88"/>
      <c r="E266" s="132"/>
      <c r="F266" s="132"/>
      <c r="G266" s="153"/>
      <c r="H266" s="153"/>
      <c r="I266" s="153"/>
      <c r="J266" s="153"/>
      <c r="K266" s="153"/>
      <c r="L266" s="83"/>
      <c r="M266" s="84"/>
      <c r="N266" s="92"/>
      <c r="O266" s="13"/>
      <c r="P266" s="13"/>
      <c r="Q266" s="13"/>
      <c r="R266" s="13"/>
      <c r="S266" s="13"/>
      <c r="T266" s="13"/>
      <c r="U266" s="87"/>
      <c r="V266" s="87"/>
      <c r="W266" s="87"/>
      <c r="X266" s="87"/>
    </row>
    <row r="267" spans="1:24" s="2" customFormat="1" x14ac:dyDescent="0.2">
      <c r="A267" s="88"/>
      <c r="E267" s="132"/>
      <c r="F267" s="132"/>
      <c r="G267" s="153"/>
      <c r="H267" s="153"/>
      <c r="I267" s="153"/>
      <c r="J267" s="153"/>
      <c r="K267" s="153"/>
      <c r="L267" s="83"/>
      <c r="M267" s="84"/>
      <c r="N267" s="92"/>
      <c r="O267" s="13"/>
      <c r="P267" s="13"/>
      <c r="Q267" s="13"/>
      <c r="R267" s="13"/>
      <c r="S267" s="13"/>
      <c r="T267" s="13"/>
      <c r="U267" s="87"/>
      <c r="V267" s="87"/>
      <c r="W267" s="87"/>
      <c r="X267" s="87"/>
    </row>
    <row r="268" spans="1:24" s="2" customFormat="1" x14ac:dyDescent="0.2">
      <c r="A268" s="88"/>
      <c r="E268" s="132"/>
      <c r="F268" s="132"/>
      <c r="G268" s="153"/>
      <c r="H268" s="153"/>
      <c r="I268" s="153"/>
      <c r="J268" s="153"/>
      <c r="K268" s="153"/>
      <c r="L268" s="83"/>
      <c r="M268" s="84"/>
      <c r="N268" s="92"/>
      <c r="O268" s="13"/>
      <c r="P268" s="13"/>
      <c r="Q268" s="13"/>
      <c r="R268" s="13"/>
      <c r="S268" s="13"/>
      <c r="T268" s="13"/>
      <c r="U268" s="87"/>
      <c r="V268" s="87"/>
      <c r="W268" s="87"/>
      <c r="X268" s="87"/>
    </row>
    <row r="269" spans="1:24" s="2" customFormat="1" x14ac:dyDescent="0.2">
      <c r="A269" s="88"/>
      <c r="E269" s="132"/>
      <c r="F269" s="132"/>
      <c r="G269" s="153"/>
      <c r="H269" s="153"/>
      <c r="I269" s="153"/>
      <c r="J269" s="153"/>
      <c r="K269" s="153"/>
      <c r="L269" s="83"/>
      <c r="M269" s="84"/>
      <c r="N269" s="92"/>
      <c r="O269" s="13"/>
      <c r="P269" s="13"/>
      <c r="Q269" s="13"/>
      <c r="R269" s="13"/>
      <c r="S269" s="13"/>
      <c r="T269" s="13"/>
      <c r="U269" s="87"/>
      <c r="V269" s="87"/>
      <c r="W269" s="87"/>
      <c r="X269" s="87"/>
    </row>
    <row r="270" spans="1:24" s="2" customFormat="1" x14ac:dyDescent="0.2">
      <c r="A270" s="88"/>
      <c r="E270" s="132"/>
      <c r="F270" s="132"/>
      <c r="G270" s="153"/>
      <c r="H270" s="153"/>
      <c r="I270" s="153"/>
      <c r="J270" s="153"/>
      <c r="K270" s="153"/>
      <c r="L270" s="83"/>
      <c r="M270" s="84"/>
      <c r="N270" s="92"/>
      <c r="O270" s="13"/>
      <c r="P270" s="13"/>
      <c r="Q270" s="13"/>
      <c r="R270" s="13"/>
      <c r="S270" s="13"/>
      <c r="T270" s="13"/>
      <c r="U270" s="87"/>
      <c r="V270" s="87"/>
      <c r="W270" s="87"/>
      <c r="X270" s="87"/>
    </row>
    <row r="271" spans="1:24" s="2" customFormat="1" x14ac:dyDescent="0.2">
      <c r="A271" s="88"/>
      <c r="E271" s="132"/>
      <c r="F271" s="132"/>
      <c r="G271" s="153"/>
      <c r="H271" s="153"/>
      <c r="I271" s="153"/>
      <c r="J271" s="153"/>
      <c r="K271" s="153"/>
      <c r="L271" s="83"/>
      <c r="M271" s="84"/>
      <c r="N271" s="92"/>
      <c r="O271" s="13"/>
      <c r="P271" s="13"/>
      <c r="Q271" s="13"/>
      <c r="R271" s="13"/>
      <c r="S271" s="13"/>
      <c r="T271" s="13"/>
      <c r="U271" s="87"/>
      <c r="V271" s="87"/>
      <c r="W271" s="87"/>
      <c r="X271" s="87"/>
    </row>
    <row r="272" spans="1:24" s="2" customFormat="1" x14ac:dyDescent="0.2">
      <c r="A272" s="88"/>
      <c r="E272" s="132"/>
      <c r="F272" s="132"/>
      <c r="G272" s="153"/>
      <c r="H272" s="153"/>
      <c r="I272" s="153"/>
      <c r="J272" s="153"/>
      <c r="K272" s="153"/>
      <c r="L272" s="83"/>
      <c r="M272" s="84"/>
      <c r="N272" s="92"/>
      <c r="O272" s="13"/>
      <c r="P272" s="13"/>
      <c r="Q272" s="13"/>
      <c r="R272" s="13"/>
      <c r="S272" s="13"/>
      <c r="T272" s="13"/>
      <c r="U272" s="87"/>
      <c r="V272" s="87"/>
      <c r="W272" s="87"/>
      <c r="X272" s="87"/>
    </row>
    <row r="273" spans="1:24" s="2" customFormat="1" x14ac:dyDescent="0.2">
      <c r="A273" s="88"/>
      <c r="E273" s="132"/>
      <c r="F273" s="132"/>
      <c r="G273" s="153"/>
      <c r="H273" s="153"/>
      <c r="I273" s="153"/>
      <c r="J273" s="153"/>
      <c r="K273" s="153"/>
      <c r="L273" s="83"/>
      <c r="M273" s="84"/>
      <c r="N273" s="92"/>
      <c r="O273" s="13"/>
      <c r="P273" s="13"/>
      <c r="Q273" s="13"/>
      <c r="R273" s="13"/>
      <c r="S273" s="13"/>
      <c r="T273" s="13"/>
      <c r="U273" s="87"/>
      <c r="V273" s="87"/>
      <c r="W273" s="87"/>
      <c r="X273" s="87"/>
    </row>
    <row r="274" spans="1:24" s="2" customFormat="1" x14ac:dyDescent="0.2">
      <c r="A274" s="88"/>
      <c r="E274" s="132"/>
      <c r="F274" s="132"/>
      <c r="G274" s="153"/>
      <c r="H274" s="153"/>
      <c r="I274" s="153"/>
      <c r="J274" s="153"/>
      <c r="K274" s="153"/>
      <c r="L274" s="83"/>
      <c r="M274" s="84"/>
      <c r="N274" s="92"/>
      <c r="O274" s="13"/>
      <c r="P274" s="13"/>
      <c r="Q274" s="13"/>
      <c r="R274" s="13"/>
      <c r="S274" s="13"/>
      <c r="T274" s="13"/>
      <c r="U274" s="87"/>
      <c r="V274" s="87"/>
      <c r="W274" s="87"/>
      <c r="X274" s="87"/>
    </row>
    <row r="275" spans="1:24" s="2" customFormat="1" x14ac:dyDescent="0.2">
      <c r="A275" s="88"/>
      <c r="E275" s="132"/>
      <c r="F275" s="132"/>
      <c r="G275" s="153"/>
      <c r="H275" s="153"/>
      <c r="I275" s="153"/>
      <c r="J275" s="153"/>
      <c r="K275" s="153"/>
      <c r="L275" s="83"/>
      <c r="M275" s="84"/>
      <c r="N275" s="92"/>
      <c r="O275" s="13"/>
      <c r="P275" s="13"/>
      <c r="Q275" s="13"/>
      <c r="R275" s="13"/>
      <c r="S275" s="13"/>
      <c r="T275" s="13"/>
      <c r="U275" s="87"/>
      <c r="V275" s="87"/>
      <c r="W275" s="87"/>
      <c r="X275" s="87"/>
    </row>
    <row r="276" spans="1:24" s="2" customFormat="1" x14ac:dyDescent="0.2">
      <c r="A276" s="88"/>
      <c r="E276" s="132"/>
      <c r="F276" s="132"/>
      <c r="G276" s="153"/>
      <c r="H276" s="153"/>
      <c r="I276" s="153"/>
      <c r="J276" s="153"/>
      <c r="K276" s="153"/>
      <c r="L276" s="83"/>
      <c r="M276" s="84"/>
      <c r="N276" s="92"/>
      <c r="O276" s="13"/>
      <c r="P276" s="13"/>
      <c r="Q276" s="13"/>
      <c r="R276" s="13"/>
      <c r="S276" s="13"/>
      <c r="T276" s="13"/>
      <c r="U276" s="87"/>
      <c r="V276" s="87"/>
      <c r="W276" s="87"/>
      <c r="X276" s="87"/>
    </row>
    <row r="277" spans="1:24" s="2" customFormat="1" x14ac:dyDescent="0.2">
      <c r="A277" s="88"/>
      <c r="E277" s="132"/>
      <c r="F277" s="132"/>
      <c r="G277" s="153"/>
      <c r="H277" s="153"/>
      <c r="I277" s="153"/>
      <c r="J277" s="153"/>
      <c r="K277" s="153"/>
      <c r="L277" s="83"/>
      <c r="M277" s="84"/>
      <c r="N277" s="92"/>
      <c r="O277" s="13"/>
      <c r="P277" s="13"/>
      <c r="Q277" s="13"/>
      <c r="R277" s="13"/>
      <c r="S277" s="13"/>
      <c r="T277" s="13"/>
      <c r="U277" s="87"/>
      <c r="V277" s="87"/>
      <c r="W277" s="87"/>
      <c r="X277" s="87"/>
    </row>
    <row r="278" spans="1:24" s="2" customFormat="1" x14ac:dyDescent="0.2">
      <c r="A278" s="88"/>
      <c r="E278" s="132"/>
      <c r="F278" s="132"/>
      <c r="G278" s="153"/>
      <c r="H278" s="153"/>
      <c r="I278" s="153"/>
      <c r="J278" s="153"/>
      <c r="K278" s="153"/>
      <c r="L278" s="83"/>
      <c r="M278" s="84"/>
      <c r="N278" s="92"/>
      <c r="O278" s="13"/>
      <c r="P278" s="13"/>
      <c r="Q278" s="13"/>
      <c r="R278" s="13"/>
      <c r="S278" s="13"/>
      <c r="T278" s="13"/>
      <c r="U278" s="87"/>
      <c r="V278" s="87"/>
      <c r="W278" s="87"/>
      <c r="X278" s="87"/>
    </row>
    <row r="279" spans="1:24" s="2" customFormat="1" x14ac:dyDescent="0.2">
      <c r="A279" s="88"/>
      <c r="E279" s="132"/>
      <c r="F279" s="132"/>
      <c r="G279" s="153"/>
      <c r="H279" s="153"/>
      <c r="I279" s="153"/>
      <c r="J279" s="153"/>
      <c r="K279" s="153"/>
      <c r="L279" s="83"/>
      <c r="M279" s="84"/>
      <c r="N279" s="92"/>
      <c r="O279" s="13"/>
      <c r="P279" s="13"/>
      <c r="Q279" s="13"/>
      <c r="R279" s="13"/>
      <c r="S279" s="13"/>
      <c r="T279" s="13"/>
      <c r="U279" s="87"/>
      <c r="V279" s="87"/>
      <c r="W279" s="87"/>
      <c r="X279" s="87"/>
    </row>
    <row r="280" spans="1:24" s="2" customFormat="1" x14ac:dyDescent="0.2">
      <c r="A280" s="88"/>
      <c r="E280" s="132"/>
      <c r="F280" s="132"/>
      <c r="G280" s="153"/>
      <c r="H280" s="153"/>
      <c r="I280" s="153"/>
      <c r="J280" s="153"/>
      <c r="K280" s="153"/>
      <c r="L280" s="83"/>
      <c r="M280" s="84"/>
      <c r="N280" s="92"/>
      <c r="O280" s="13"/>
      <c r="P280" s="13"/>
      <c r="Q280" s="13"/>
      <c r="R280" s="13"/>
      <c r="S280" s="13"/>
      <c r="T280" s="13"/>
      <c r="U280" s="87"/>
      <c r="V280" s="87"/>
      <c r="W280" s="87"/>
      <c r="X280" s="87"/>
    </row>
    <row r="281" spans="1:24" s="2" customFormat="1" x14ac:dyDescent="0.2">
      <c r="A281" s="88"/>
      <c r="E281" s="132"/>
      <c r="F281" s="132"/>
      <c r="G281" s="153"/>
      <c r="H281" s="153"/>
      <c r="I281" s="153"/>
      <c r="J281" s="153"/>
      <c r="K281" s="153"/>
      <c r="L281" s="83"/>
      <c r="M281" s="84"/>
      <c r="N281" s="92"/>
      <c r="O281" s="13"/>
      <c r="P281" s="13"/>
      <c r="Q281" s="13"/>
      <c r="R281" s="13"/>
      <c r="S281" s="13"/>
      <c r="T281" s="13"/>
      <c r="U281" s="87"/>
      <c r="V281" s="87"/>
      <c r="W281" s="87"/>
      <c r="X281" s="87"/>
    </row>
    <row r="282" spans="1:24" s="2" customFormat="1" x14ac:dyDescent="0.2">
      <c r="A282" s="88"/>
      <c r="E282" s="132"/>
      <c r="F282" s="132"/>
      <c r="G282" s="153"/>
      <c r="H282" s="153"/>
      <c r="I282" s="153"/>
      <c r="J282" s="153"/>
      <c r="K282" s="153"/>
      <c r="L282" s="83"/>
      <c r="M282" s="84"/>
      <c r="N282" s="92"/>
      <c r="O282" s="13"/>
      <c r="P282" s="13"/>
      <c r="Q282" s="13"/>
      <c r="R282" s="13"/>
      <c r="S282" s="13"/>
      <c r="T282" s="13"/>
      <c r="U282" s="87"/>
      <c r="V282" s="87"/>
      <c r="W282" s="87"/>
      <c r="X282" s="87"/>
    </row>
    <row r="283" spans="1:24" s="2" customFormat="1" x14ac:dyDescent="0.2">
      <c r="A283" s="88"/>
      <c r="E283" s="132"/>
      <c r="F283" s="132"/>
      <c r="G283" s="153"/>
      <c r="H283" s="153"/>
      <c r="I283" s="153"/>
      <c r="J283" s="153"/>
      <c r="K283" s="153"/>
      <c r="L283" s="83"/>
      <c r="M283" s="84"/>
      <c r="N283" s="92"/>
      <c r="O283" s="13"/>
      <c r="P283" s="13"/>
      <c r="Q283" s="13"/>
      <c r="R283" s="13"/>
      <c r="S283" s="13"/>
      <c r="T283" s="13"/>
      <c r="U283" s="87"/>
      <c r="V283" s="87"/>
      <c r="W283" s="87"/>
      <c r="X283" s="87"/>
    </row>
    <row r="284" spans="1:24" s="2" customFormat="1" x14ac:dyDescent="0.2">
      <c r="A284" s="88"/>
      <c r="E284" s="132"/>
      <c r="F284" s="132"/>
      <c r="G284" s="153"/>
      <c r="H284" s="153"/>
      <c r="I284" s="153"/>
      <c r="J284" s="153"/>
      <c r="K284" s="153"/>
      <c r="L284" s="83"/>
      <c r="M284" s="84"/>
      <c r="N284" s="92"/>
      <c r="O284" s="13"/>
      <c r="P284" s="13"/>
      <c r="Q284" s="13"/>
      <c r="R284" s="13"/>
      <c r="S284" s="13"/>
      <c r="T284" s="13"/>
      <c r="U284" s="87"/>
      <c r="V284" s="87"/>
      <c r="W284" s="87"/>
      <c r="X284" s="87"/>
    </row>
    <row r="285" spans="1:24" s="2" customFormat="1" x14ac:dyDescent="0.2">
      <c r="A285" s="88"/>
      <c r="E285" s="132"/>
      <c r="F285" s="132"/>
      <c r="G285" s="153"/>
      <c r="H285" s="153"/>
      <c r="I285" s="153"/>
      <c r="J285" s="153"/>
      <c r="K285" s="153"/>
      <c r="L285" s="83"/>
      <c r="M285" s="84"/>
      <c r="N285" s="92"/>
      <c r="O285" s="13"/>
      <c r="P285" s="13"/>
      <c r="Q285" s="13"/>
      <c r="R285" s="13"/>
      <c r="S285" s="13"/>
      <c r="T285" s="13"/>
      <c r="U285" s="87"/>
      <c r="V285" s="87"/>
      <c r="W285" s="87"/>
      <c r="X285" s="87"/>
    </row>
    <row r="286" spans="1:24" s="2" customFormat="1" x14ac:dyDescent="0.2">
      <c r="A286" s="88"/>
      <c r="E286" s="132"/>
      <c r="F286" s="132"/>
      <c r="G286" s="153"/>
      <c r="H286" s="153"/>
      <c r="I286" s="153"/>
      <c r="J286" s="153"/>
      <c r="K286" s="153"/>
      <c r="L286" s="83"/>
      <c r="M286" s="84"/>
      <c r="N286" s="92"/>
      <c r="O286" s="13"/>
      <c r="P286" s="13"/>
      <c r="Q286" s="13"/>
      <c r="R286" s="13"/>
      <c r="S286" s="13"/>
      <c r="T286" s="13"/>
      <c r="U286" s="87"/>
      <c r="V286" s="87"/>
      <c r="W286" s="87"/>
      <c r="X286" s="87"/>
    </row>
    <row r="287" spans="1:24" s="2" customFormat="1" x14ac:dyDescent="0.2">
      <c r="A287" s="88"/>
      <c r="E287" s="132"/>
      <c r="F287" s="132"/>
      <c r="G287" s="153"/>
      <c r="H287" s="153"/>
      <c r="I287" s="153"/>
      <c r="J287" s="153"/>
      <c r="K287" s="153"/>
      <c r="L287" s="83"/>
      <c r="M287" s="84"/>
      <c r="N287" s="92"/>
      <c r="O287" s="13"/>
      <c r="P287" s="13"/>
      <c r="Q287" s="13"/>
      <c r="R287" s="13"/>
      <c r="S287" s="13"/>
      <c r="T287" s="13"/>
      <c r="U287" s="87"/>
      <c r="V287" s="87"/>
      <c r="W287" s="87"/>
      <c r="X287" s="87"/>
    </row>
    <row r="288" spans="1:24" s="2" customFormat="1" x14ac:dyDescent="0.2">
      <c r="A288" s="88"/>
      <c r="E288" s="132"/>
      <c r="F288" s="132"/>
      <c r="G288" s="153"/>
      <c r="H288" s="153"/>
      <c r="I288" s="153"/>
      <c r="J288" s="153"/>
      <c r="K288" s="153"/>
      <c r="L288" s="83"/>
      <c r="M288" s="84"/>
      <c r="N288" s="92"/>
      <c r="O288" s="13"/>
      <c r="P288" s="13"/>
      <c r="Q288" s="13"/>
      <c r="R288" s="13"/>
      <c r="S288" s="13"/>
      <c r="T288" s="13"/>
      <c r="U288" s="87"/>
      <c r="V288" s="87"/>
      <c r="W288" s="87"/>
      <c r="X288" s="87"/>
    </row>
    <row r="289" spans="1:24" s="2" customFormat="1" x14ac:dyDescent="0.2">
      <c r="A289" s="88"/>
      <c r="E289" s="132"/>
      <c r="F289" s="132"/>
      <c r="G289" s="153"/>
      <c r="H289" s="153"/>
      <c r="I289" s="153"/>
      <c r="J289" s="153"/>
      <c r="K289" s="153"/>
      <c r="L289" s="83"/>
      <c r="M289" s="84"/>
      <c r="N289" s="92"/>
      <c r="O289" s="13"/>
      <c r="P289" s="13"/>
      <c r="Q289" s="13"/>
      <c r="R289" s="13"/>
      <c r="S289" s="13"/>
      <c r="T289" s="13"/>
      <c r="U289" s="87"/>
      <c r="V289" s="87"/>
      <c r="W289" s="87"/>
      <c r="X289" s="87"/>
    </row>
    <row r="290" spans="1:24" s="2" customFormat="1" x14ac:dyDescent="0.2">
      <c r="A290" s="88"/>
      <c r="E290" s="132"/>
      <c r="F290" s="132"/>
      <c r="G290" s="153"/>
      <c r="H290" s="153"/>
      <c r="I290" s="153"/>
      <c r="J290" s="153"/>
      <c r="K290" s="153"/>
      <c r="L290" s="83"/>
      <c r="M290" s="84"/>
      <c r="N290" s="92"/>
      <c r="O290" s="13"/>
      <c r="P290" s="13"/>
      <c r="Q290" s="13"/>
      <c r="R290" s="13"/>
      <c r="S290" s="13"/>
      <c r="T290" s="13"/>
      <c r="U290" s="87"/>
      <c r="V290" s="87"/>
      <c r="W290" s="87"/>
      <c r="X290" s="87"/>
    </row>
    <row r="291" spans="1:24" s="2" customFormat="1" x14ac:dyDescent="0.2">
      <c r="A291" s="88"/>
      <c r="E291" s="132"/>
      <c r="F291" s="132"/>
      <c r="G291" s="153"/>
      <c r="H291" s="153"/>
      <c r="I291" s="153"/>
      <c r="J291" s="153"/>
      <c r="K291" s="153"/>
      <c r="L291" s="83"/>
      <c r="M291" s="84"/>
      <c r="N291" s="92"/>
      <c r="O291" s="13"/>
      <c r="P291" s="13"/>
      <c r="Q291" s="13"/>
      <c r="R291" s="13"/>
      <c r="S291" s="13"/>
      <c r="T291" s="13"/>
      <c r="U291" s="87"/>
      <c r="V291" s="87"/>
      <c r="W291" s="87"/>
      <c r="X291" s="87"/>
    </row>
    <row r="292" spans="1:24" s="2" customFormat="1" x14ac:dyDescent="0.2">
      <c r="A292" s="88"/>
      <c r="E292" s="132"/>
      <c r="F292" s="132"/>
      <c r="G292" s="153"/>
      <c r="H292" s="153"/>
      <c r="I292" s="153"/>
      <c r="J292" s="153"/>
      <c r="K292" s="153"/>
      <c r="L292" s="83"/>
      <c r="M292" s="84"/>
      <c r="N292" s="92"/>
      <c r="O292" s="13"/>
      <c r="P292" s="13"/>
      <c r="Q292" s="13"/>
      <c r="R292" s="13"/>
      <c r="S292" s="13"/>
      <c r="T292" s="13"/>
      <c r="U292" s="87"/>
      <c r="V292" s="87"/>
      <c r="W292" s="87"/>
      <c r="X292" s="87"/>
    </row>
    <row r="293" spans="1:24" s="2" customFormat="1" x14ac:dyDescent="0.2">
      <c r="A293" s="88"/>
      <c r="E293" s="132"/>
      <c r="F293" s="132"/>
      <c r="G293" s="153"/>
      <c r="H293" s="153"/>
      <c r="I293" s="153"/>
      <c r="J293" s="153"/>
      <c r="K293" s="153"/>
      <c r="L293" s="83"/>
      <c r="M293" s="84"/>
      <c r="N293" s="92"/>
      <c r="O293" s="13"/>
      <c r="P293" s="13"/>
      <c r="Q293" s="13"/>
      <c r="R293" s="13"/>
      <c r="S293" s="13"/>
      <c r="T293" s="13"/>
      <c r="U293" s="87"/>
      <c r="V293" s="87"/>
      <c r="W293" s="87"/>
      <c r="X293" s="87"/>
    </row>
    <row r="294" spans="1:24" s="2" customFormat="1" x14ac:dyDescent="0.2">
      <c r="A294" s="88"/>
      <c r="E294" s="132"/>
      <c r="F294" s="132"/>
      <c r="G294" s="153"/>
      <c r="H294" s="153"/>
      <c r="I294" s="153"/>
      <c r="J294" s="153"/>
      <c r="K294" s="153"/>
      <c r="L294" s="83"/>
      <c r="M294" s="84"/>
      <c r="N294" s="92"/>
      <c r="O294" s="13"/>
      <c r="P294" s="13"/>
      <c r="Q294" s="13"/>
      <c r="R294" s="13"/>
      <c r="S294" s="13"/>
      <c r="T294" s="13"/>
      <c r="U294" s="87"/>
      <c r="V294" s="87"/>
      <c r="W294" s="87"/>
      <c r="X294" s="87"/>
    </row>
    <row r="295" spans="1:24" s="2" customFormat="1" x14ac:dyDescent="0.2">
      <c r="A295" s="88"/>
      <c r="E295" s="132"/>
      <c r="F295" s="132"/>
      <c r="G295" s="153"/>
      <c r="H295" s="153"/>
      <c r="I295" s="153"/>
      <c r="J295" s="153"/>
      <c r="K295" s="153"/>
      <c r="L295" s="83"/>
      <c r="M295" s="84"/>
      <c r="N295" s="92"/>
      <c r="O295" s="13"/>
      <c r="P295" s="13"/>
      <c r="Q295" s="13"/>
      <c r="R295" s="13"/>
      <c r="S295" s="13"/>
      <c r="T295" s="13"/>
      <c r="U295" s="87"/>
      <c r="V295" s="87"/>
      <c r="W295" s="87"/>
      <c r="X295" s="87"/>
    </row>
    <row r="296" spans="1:24" s="2" customFormat="1" x14ac:dyDescent="0.2">
      <c r="A296" s="88"/>
      <c r="E296" s="132"/>
      <c r="F296" s="132"/>
      <c r="G296" s="153"/>
      <c r="H296" s="153"/>
      <c r="I296" s="153"/>
      <c r="J296" s="153"/>
      <c r="K296" s="153"/>
      <c r="L296" s="83"/>
      <c r="M296" s="84"/>
      <c r="N296" s="92"/>
      <c r="O296" s="13"/>
      <c r="P296" s="13"/>
      <c r="Q296" s="13"/>
      <c r="R296" s="13"/>
      <c r="S296" s="13"/>
      <c r="T296" s="13"/>
      <c r="U296" s="87"/>
      <c r="V296" s="87"/>
      <c r="W296" s="87"/>
      <c r="X296" s="87"/>
    </row>
    <row r="297" spans="1:24" s="2" customFormat="1" x14ac:dyDescent="0.2">
      <c r="A297" s="88"/>
      <c r="E297" s="132"/>
      <c r="F297" s="132"/>
      <c r="G297" s="153"/>
      <c r="H297" s="153"/>
      <c r="I297" s="153"/>
      <c r="J297" s="153"/>
      <c r="K297" s="153"/>
      <c r="L297" s="83"/>
      <c r="M297" s="84"/>
      <c r="N297" s="92"/>
      <c r="O297" s="13"/>
      <c r="P297" s="13"/>
      <c r="Q297" s="13"/>
      <c r="R297" s="13"/>
      <c r="S297" s="13"/>
      <c r="T297" s="13"/>
      <c r="U297" s="87"/>
      <c r="V297" s="87"/>
      <c r="W297" s="87"/>
      <c r="X297" s="87"/>
    </row>
    <row r="298" spans="1:24" s="2" customFormat="1" x14ac:dyDescent="0.2">
      <c r="A298" s="88"/>
      <c r="E298" s="132"/>
      <c r="F298" s="132"/>
      <c r="G298" s="153"/>
      <c r="H298" s="153"/>
      <c r="I298" s="153"/>
      <c r="J298" s="153"/>
      <c r="K298" s="153"/>
      <c r="L298" s="83"/>
      <c r="M298" s="84"/>
      <c r="N298" s="92"/>
      <c r="O298" s="13"/>
      <c r="P298" s="13"/>
      <c r="Q298" s="13"/>
      <c r="R298" s="13"/>
      <c r="S298" s="13"/>
      <c r="T298" s="13"/>
      <c r="U298" s="87"/>
      <c r="V298" s="87"/>
      <c r="W298" s="87"/>
      <c r="X298" s="87"/>
    </row>
    <row r="299" spans="1:24" s="2" customFormat="1" x14ac:dyDescent="0.2">
      <c r="A299" s="88"/>
      <c r="E299" s="132"/>
      <c r="F299" s="132"/>
      <c r="G299" s="153"/>
      <c r="H299" s="153"/>
      <c r="I299" s="153"/>
      <c r="J299" s="153"/>
      <c r="K299" s="153"/>
      <c r="L299" s="83"/>
      <c r="M299" s="84"/>
      <c r="N299" s="92"/>
      <c r="O299" s="13"/>
      <c r="P299" s="13"/>
      <c r="Q299" s="13"/>
      <c r="R299" s="13"/>
      <c r="S299" s="13"/>
      <c r="T299" s="13"/>
      <c r="U299" s="87"/>
      <c r="V299" s="87"/>
      <c r="W299" s="87"/>
      <c r="X299" s="87"/>
    </row>
    <row r="300" spans="1:24" s="2" customFormat="1" x14ac:dyDescent="0.2">
      <c r="A300" s="88"/>
      <c r="E300" s="132"/>
      <c r="F300" s="132"/>
      <c r="G300" s="153"/>
      <c r="H300" s="153"/>
      <c r="I300" s="153"/>
      <c r="J300" s="153"/>
      <c r="K300" s="153"/>
      <c r="L300" s="83"/>
      <c r="M300" s="84"/>
      <c r="N300" s="92"/>
      <c r="O300" s="13"/>
      <c r="P300" s="13"/>
      <c r="Q300" s="13"/>
      <c r="R300" s="13"/>
      <c r="S300" s="13"/>
      <c r="T300" s="13"/>
      <c r="U300" s="87"/>
      <c r="V300" s="87"/>
      <c r="W300" s="87"/>
      <c r="X300" s="87"/>
    </row>
    <row r="301" spans="1:24" s="2" customFormat="1" x14ac:dyDescent="0.2">
      <c r="A301" s="88"/>
      <c r="E301" s="132"/>
      <c r="F301" s="132"/>
      <c r="G301" s="153"/>
      <c r="H301" s="153"/>
      <c r="I301" s="153"/>
      <c r="J301" s="153"/>
      <c r="K301" s="153"/>
      <c r="L301" s="83"/>
      <c r="M301" s="84"/>
      <c r="N301" s="92"/>
      <c r="O301" s="13"/>
      <c r="P301" s="13"/>
      <c r="Q301" s="13"/>
      <c r="R301" s="13"/>
      <c r="S301" s="13"/>
      <c r="T301" s="13"/>
      <c r="U301" s="87"/>
      <c r="V301" s="87"/>
      <c r="W301" s="87"/>
      <c r="X301" s="87"/>
    </row>
    <row r="302" spans="1:24" s="2" customFormat="1" x14ac:dyDescent="0.2">
      <c r="A302" s="88"/>
      <c r="E302" s="132"/>
      <c r="F302" s="132"/>
      <c r="G302" s="153"/>
      <c r="H302" s="153"/>
      <c r="I302" s="153"/>
      <c r="J302" s="153"/>
      <c r="K302" s="153"/>
      <c r="L302" s="83"/>
      <c r="M302" s="84"/>
      <c r="N302" s="92"/>
      <c r="O302" s="13"/>
      <c r="P302" s="13"/>
      <c r="Q302" s="13"/>
      <c r="R302" s="13"/>
      <c r="S302" s="13"/>
      <c r="T302" s="13"/>
      <c r="U302" s="87"/>
      <c r="V302" s="87"/>
      <c r="W302" s="87"/>
      <c r="X302" s="87"/>
    </row>
    <row r="303" spans="1:24" s="2" customFormat="1" x14ac:dyDescent="0.2">
      <c r="A303" s="88"/>
      <c r="E303" s="132"/>
      <c r="F303" s="132"/>
      <c r="G303" s="153"/>
      <c r="H303" s="153"/>
      <c r="I303" s="153"/>
      <c r="J303" s="153"/>
      <c r="K303" s="153"/>
      <c r="L303" s="83"/>
      <c r="M303" s="84"/>
      <c r="N303" s="92"/>
      <c r="O303" s="13"/>
      <c r="P303" s="13"/>
      <c r="Q303" s="13"/>
      <c r="R303" s="13"/>
      <c r="S303" s="13"/>
      <c r="T303" s="13"/>
      <c r="U303" s="87"/>
      <c r="V303" s="87"/>
      <c r="W303" s="87"/>
      <c r="X303" s="87"/>
    </row>
    <row r="304" spans="1:24" s="2" customFormat="1" x14ac:dyDescent="0.2">
      <c r="A304" s="88"/>
      <c r="E304" s="132"/>
      <c r="F304" s="132"/>
      <c r="G304" s="153"/>
      <c r="H304" s="153"/>
      <c r="I304" s="153"/>
      <c r="J304" s="153"/>
      <c r="K304" s="153"/>
      <c r="L304" s="83"/>
      <c r="M304" s="84"/>
      <c r="N304" s="92"/>
      <c r="O304" s="13"/>
      <c r="P304" s="13"/>
      <c r="Q304" s="13"/>
      <c r="R304" s="13"/>
      <c r="S304" s="13"/>
      <c r="T304" s="13"/>
      <c r="U304" s="87"/>
      <c r="V304" s="87"/>
      <c r="W304" s="87"/>
      <c r="X304" s="87"/>
    </row>
    <row r="305" spans="1:24" s="2" customFormat="1" x14ac:dyDescent="0.2">
      <c r="A305" s="88"/>
      <c r="E305" s="132"/>
      <c r="F305" s="132"/>
      <c r="G305" s="153"/>
      <c r="H305" s="153"/>
      <c r="I305" s="153"/>
      <c r="J305" s="153"/>
      <c r="K305" s="153"/>
      <c r="L305" s="83"/>
      <c r="M305" s="84"/>
      <c r="N305" s="92"/>
      <c r="O305" s="13"/>
      <c r="P305" s="13"/>
      <c r="Q305" s="13"/>
      <c r="R305" s="13"/>
      <c r="S305" s="13"/>
      <c r="T305" s="13"/>
      <c r="U305" s="87"/>
      <c r="V305" s="87"/>
      <c r="W305" s="87"/>
      <c r="X305" s="87"/>
    </row>
    <row r="306" spans="1:24" s="2" customFormat="1" x14ac:dyDescent="0.2">
      <c r="A306" s="88"/>
      <c r="E306" s="132"/>
      <c r="F306" s="132"/>
      <c r="G306" s="153"/>
      <c r="H306" s="153"/>
      <c r="I306" s="153"/>
      <c r="J306" s="153"/>
      <c r="K306" s="153"/>
      <c r="L306" s="83"/>
      <c r="M306" s="84"/>
      <c r="N306" s="92"/>
      <c r="O306" s="13"/>
      <c r="P306" s="13"/>
      <c r="Q306" s="13"/>
      <c r="R306" s="13"/>
      <c r="S306" s="13"/>
      <c r="T306" s="13"/>
      <c r="U306" s="87"/>
      <c r="V306" s="87"/>
      <c r="W306" s="87"/>
      <c r="X306" s="87"/>
    </row>
    <row r="307" spans="1:24" s="2" customFormat="1" x14ac:dyDescent="0.2">
      <c r="A307" s="88"/>
      <c r="E307" s="132"/>
      <c r="F307" s="132"/>
      <c r="G307" s="153"/>
      <c r="H307" s="153"/>
      <c r="I307" s="153"/>
      <c r="J307" s="153"/>
      <c r="K307" s="153"/>
      <c r="L307" s="83"/>
      <c r="M307" s="84"/>
      <c r="N307" s="92"/>
      <c r="O307" s="13"/>
      <c r="P307" s="13"/>
      <c r="Q307" s="13"/>
      <c r="R307" s="13"/>
      <c r="S307" s="13"/>
      <c r="T307" s="13"/>
      <c r="U307" s="87"/>
      <c r="V307" s="87"/>
      <c r="W307" s="87"/>
      <c r="X307" s="87"/>
    </row>
    <row r="308" spans="1:24" s="2" customFormat="1" x14ac:dyDescent="0.2">
      <c r="A308" s="88"/>
      <c r="E308" s="132"/>
      <c r="F308" s="132"/>
      <c r="G308" s="153"/>
      <c r="H308" s="153"/>
      <c r="I308" s="153"/>
      <c r="J308" s="153"/>
      <c r="K308" s="153"/>
      <c r="L308" s="83"/>
      <c r="M308" s="84"/>
      <c r="N308" s="92"/>
      <c r="O308" s="13"/>
      <c r="P308" s="13"/>
      <c r="Q308" s="13"/>
      <c r="R308" s="13"/>
      <c r="S308" s="13"/>
      <c r="T308" s="13"/>
      <c r="U308" s="87"/>
      <c r="V308" s="87"/>
      <c r="W308" s="87"/>
      <c r="X308" s="87"/>
    </row>
    <row r="309" spans="1:24" s="2" customFormat="1" x14ac:dyDescent="0.2">
      <c r="A309" s="88"/>
      <c r="E309" s="132"/>
      <c r="F309" s="132"/>
      <c r="G309" s="153"/>
      <c r="H309" s="153"/>
      <c r="I309" s="153"/>
      <c r="J309" s="153"/>
      <c r="K309" s="153"/>
      <c r="L309" s="83"/>
      <c r="M309" s="84"/>
      <c r="N309" s="92"/>
      <c r="O309" s="13"/>
      <c r="P309" s="13"/>
      <c r="Q309" s="13"/>
      <c r="R309" s="13"/>
      <c r="S309" s="13"/>
      <c r="T309" s="13"/>
      <c r="U309" s="87"/>
      <c r="V309" s="87"/>
      <c r="W309" s="87"/>
      <c r="X309" s="87"/>
    </row>
    <row r="310" spans="1:24" s="2" customFormat="1" x14ac:dyDescent="0.2">
      <c r="A310" s="88"/>
      <c r="E310" s="132"/>
      <c r="F310" s="132"/>
      <c r="G310" s="153"/>
      <c r="H310" s="153"/>
      <c r="I310" s="153"/>
      <c r="J310" s="153"/>
      <c r="K310" s="153"/>
      <c r="L310" s="83"/>
      <c r="M310" s="84"/>
      <c r="N310" s="92"/>
      <c r="O310" s="13"/>
      <c r="P310" s="13"/>
      <c r="Q310" s="13"/>
      <c r="R310" s="13"/>
      <c r="S310" s="13"/>
      <c r="T310" s="13"/>
      <c r="U310" s="87"/>
      <c r="V310" s="87"/>
      <c r="W310" s="87"/>
      <c r="X310" s="87"/>
    </row>
    <row r="311" spans="1:24" s="2" customFormat="1" x14ac:dyDescent="0.2">
      <c r="A311" s="88"/>
      <c r="E311" s="132"/>
      <c r="F311" s="132"/>
      <c r="G311" s="153"/>
      <c r="H311" s="153"/>
      <c r="I311" s="153"/>
      <c r="J311" s="153"/>
      <c r="K311" s="153"/>
      <c r="L311" s="83"/>
      <c r="M311" s="84"/>
      <c r="N311" s="92"/>
      <c r="O311" s="13"/>
      <c r="P311" s="13"/>
      <c r="Q311" s="13"/>
      <c r="R311" s="13"/>
      <c r="S311" s="13"/>
      <c r="T311" s="13"/>
      <c r="U311" s="87"/>
      <c r="V311" s="87"/>
      <c r="W311" s="87"/>
      <c r="X311" s="87"/>
    </row>
    <row r="312" spans="1:24" s="2" customFormat="1" x14ac:dyDescent="0.2">
      <c r="A312" s="88"/>
      <c r="E312" s="132"/>
      <c r="F312" s="132"/>
      <c r="G312" s="153"/>
      <c r="H312" s="153"/>
      <c r="I312" s="153"/>
      <c r="J312" s="153"/>
      <c r="K312" s="153"/>
      <c r="L312" s="83"/>
      <c r="M312" s="84"/>
      <c r="N312" s="92"/>
      <c r="O312" s="13"/>
      <c r="P312" s="13"/>
      <c r="Q312" s="13"/>
      <c r="R312" s="13"/>
      <c r="S312" s="13"/>
      <c r="T312" s="13"/>
      <c r="U312" s="87"/>
      <c r="V312" s="87"/>
      <c r="W312" s="87"/>
      <c r="X312" s="87"/>
    </row>
    <row r="313" spans="1:24" s="2" customFormat="1" x14ac:dyDescent="0.2">
      <c r="A313" s="88"/>
      <c r="E313" s="132"/>
      <c r="F313" s="132"/>
      <c r="G313" s="153"/>
      <c r="H313" s="153"/>
      <c r="I313" s="153"/>
      <c r="J313" s="153"/>
      <c r="K313" s="153"/>
      <c r="L313" s="83"/>
      <c r="M313" s="84"/>
      <c r="N313" s="92"/>
      <c r="O313" s="13"/>
      <c r="P313" s="13"/>
      <c r="Q313" s="13"/>
      <c r="R313" s="13"/>
      <c r="S313" s="13"/>
      <c r="T313" s="13"/>
      <c r="U313" s="87"/>
      <c r="V313" s="87"/>
      <c r="W313" s="87"/>
      <c r="X313" s="87"/>
    </row>
    <row r="314" spans="1:24" s="2" customFormat="1" x14ac:dyDescent="0.2">
      <c r="A314" s="88"/>
      <c r="E314" s="132"/>
      <c r="F314" s="132"/>
      <c r="G314" s="153"/>
      <c r="H314" s="153"/>
      <c r="I314" s="153"/>
      <c r="J314" s="153"/>
      <c r="K314" s="153"/>
      <c r="L314" s="83"/>
      <c r="M314" s="84"/>
      <c r="N314" s="92"/>
      <c r="O314" s="13"/>
      <c r="P314" s="13"/>
      <c r="Q314" s="13"/>
      <c r="R314" s="13"/>
      <c r="S314" s="13"/>
      <c r="T314" s="13"/>
      <c r="U314" s="87"/>
      <c r="V314" s="87"/>
      <c r="W314" s="87"/>
      <c r="X314" s="87"/>
    </row>
    <row r="315" spans="1:24" s="2" customFormat="1" x14ac:dyDescent="0.2">
      <c r="A315" s="88"/>
      <c r="E315" s="132"/>
      <c r="F315" s="132"/>
      <c r="G315" s="153"/>
      <c r="H315" s="153"/>
      <c r="I315" s="153"/>
      <c r="J315" s="153"/>
      <c r="K315" s="153"/>
      <c r="L315" s="83"/>
      <c r="M315" s="84"/>
      <c r="N315" s="92"/>
      <c r="O315" s="13"/>
      <c r="P315" s="13"/>
      <c r="Q315" s="13"/>
      <c r="R315" s="13"/>
      <c r="S315" s="13"/>
      <c r="T315" s="13"/>
      <c r="U315" s="87"/>
      <c r="V315" s="87"/>
      <c r="W315" s="87"/>
      <c r="X315" s="87"/>
    </row>
    <row r="316" spans="1:24" s="2" customFormat="1" x14ac:dyDescent="0.2">
      <c r="A316" s="88"/>
      <c r="E316" s="132"/>
      <c r="F316" s="132"/>
      <c r="G316" s="153"/>
      <c r="H316" s="153"/>
      <c r="I316" s="153"/>
      <c r="J316" s="153"/>
      <c r="K316" s="153"/>
      <c r="L316" s="83"/>
      <c r="M316" s="84"/>
      <c r="N316" s="92"/>
      <c r="O316" s="13"/>
      <c r="P316" s="13"/>
      <c r="Q316" s="13"/>
      <c r="R316" s="13"/>
      <c r="S316" s="13"/>
      <c r="T316" s="13"/>
      <c r="U316" s="87"/>
      <c r="V316" s="87"/>
      <c r="W316" s="87"/>
      <c r="X316" s="87"/>
    </row>
    <row r="317" spans="1:24" s="2" customFormat="1" x14ac:dyDescent="0.2">
      <c r="A317" s="88"/>
      <c r="E317" s="132"/>
      <c r="F317" s="132"/>
      <c r="G317" s="153"/>
      <c r="H317" s="153"/>
      <c r="I317" s="153"/>
      <c r="J317" s="153"/>
      <c r="K317" s="153"/>
      <c r="L317" s="83"/>
      <c r="M317" s="84"/>
      <c r="N317" s="92"/>
      <c r="O317" s="13"/>
      <c r="P317" s="13"/>
      <c r="Q317" s="13"/>
      <c r="R317" s="13"/>
      <c r="S317" s="13"/>
      <c r="T317" s="13"/>
      <c r="U317" s="87"/>
      <c r="V317" s="87"/>
      <c r="W317" s="87"/>
      <c r="X317" s="87"/>
    </row>
    <row r="318" spans="1:24" s="2" customFormat="1" x14ac:dyDescent="0.2">
      <c r="A318" s="88"/>
      <c r="E318" s="132"/>
      <c r="F318" s="132"/>
      <c r="G318" s="153"/>
      <c r="H318" s="153"/>
      <c r="I318" s="153"/>
      <c r="J318" s="153"/>
      <c r="K318" s="153"/>
      <c r="L318" s="83"/>
      <c r="M318" s="84"/>
      <c r="N318" s="92"/>
      <c r="O318" s="13"/>
      <c r="P318" s="13"/>
      <c r="Q318" s="13"/>
      <c r="R318" s="13"/>
      <c r="S318" s="13"/>
      <c r="T318" s="13"/>
      <c r="U318" s="87"/>
      <c r="V318" s="87"/>
      <c r="W318" s="87"/>
      <c r="X318" s="87"/>
    </row>
    <row r="319" spans="1:24" s="2" customFormat="1" x14ac:dyDescent="0.2">
      <c r="A319" s="88"/>
      <c r="E319" s="132"/>
      <c r="F319" s="132"/>
      <c r="G319" s="153"/>
      <c r="H319" s="153"/>
      <c r="I319" s="153"/>
      <c r="J319" s="153"/>
      <c r="K319" s="153"/>
      <c r="L319" s="83"/>
      <c r="M319" s="84"/>
      <c r="N319" s="92"/>
      <c r="O319" s="13"/>
      <c r="P319" s="13"/>
      <c r="Q319" s="13"/>
      <c r="R319" s="13"/>
      <c r="S319" s="13"/>
      <c r="T319" s="13"/>
      <c r="U319" s="87"/>
      <c r="V319" s="87"/>
      <c r="W319" s="87"/>
      <c r="X319" s="87"/>
    </row>
    <row r="320" spans="1:24" s="2" customFormat="1" x14ac:dyDescent="0.2">
      <c r="A320" s="88"/>
      <c r="E320" s="132"/>
      <c r="F320" s="132"/>
      <c r="G320" s="153"/>
      <c r="H320" s="153"/>
      <c r="I320" s="153"/>
      <c r="J320" s="153"/>
      <c r="K320" s="153"/>
      <c r="L320" s="83"/>
      <c r="M320" s="84"/>
      <c r="N320" s="92"/>
      <c r="O320" s="13"/>
      <c r="P320" s="13"/>
      <c r="Q320" s="13"/>
      <c r="R320" s="13"/>
      <c r="S320" s="13"/>
      <c r="T320" s="13"/>
      <c r="U320" s="87"/>
      <c r="V320" s="87"/>
      <c r="W320" s="87"/>
      <c r="X320" s="87"/>
    </row>
    <row r="321" spans="1:24" s="2" customFormat="1" x14ac:dyDescent="0.2">
      <c r="A321" s="88"/>
      <c r="E321" s="132"/>
      <c r="F321" s="132"/>
      <c r="G321" s="153"/>
      <c r="H321" s="153"/>
      <c r="I321" s="153"/>
      <c r="J321" s="153"/>
      <c r="K321" s="153"/>
      <c r="L321" s="83"/>
      <c r="M321" s="84"/>
      <c r="N321" s="92"/>
      <c r="O321" s="13"/>
      <c r="P321" s="13"/>
      <c r="Q321" s="13"/>
      <c r="R321" s="13"/>
      <c r="S321" s="13"/>
      <c r="T321" s="13"/>
      <c r="U321" s="87"/>
      <c r="V321" s="87"/>
      <c r="W321" s="87"/>
      <c r="X321" s="87"/>
    </row>
    <row r="322" spans="1:24" s="2" customFormat="1" x14ac:dyDescent="0.2">
      <c r="A322" s="88"/>
      <c r="E322" s="132"/>
      <c r="F322" s="132"/>
      <c r="G322" s="153"/>
      <c r="H322" s="153"/>
      <c r="I322" s="153"/>
      <c r="J322" s="153"/>
      <c r="K322" s="153"/>
      <c r="L322" s="83"/>
      <c r="M322" s="84"/>
      <c r="N322" s="92"/>
      <c r="O322" s="13"/>
      <c r="P322" s="13"/>
      <c r="Q322" s="13"/>
      <c r="R322" s="13"/>
      <c r="S322" s="13"/>
      <c r="T322" s="13"/>
      <c r="U322" s="87"/>
      <c r="V322" s="87"/>
      <c r="W322" s="87"/>
      <c r="X322" s="87"/>
    </row>
    <row r="323" spans="1:24" s="2" customFormat="1" x14ac:dyDescent="0.2">
      <c r="A323" s="88"/>
      <c r="E323" s="132"/>
      <c r="F323" s="132"/>
      <c r="G323" s="153"/>
      <c r="H323" s="153"/>
      <c r="I323" s="153"/>
      <c r="J323" s="153"/>
      <c r="K323" s="153"/>
      <c r="L323" s="83"/>
      <c r="M323" s="84"/>
      <c r="N323" s="92"/>
      <c r="O323" s="13"/>
      <c r="P323" s="13"/>
      <c r="Q323" s="13"/>
      <c r="R323" s="13"/>
      <c r="S323" s="13"/>
      <c r="T323" s="13"/>
      <c r="U323" s="87"/>
      <c r="V323" s="87"/>
      <c r="W323" s="87"/>
      <c r="X323" s="87"/>
    </row>
    <row r="324" spans="1:24" s="2" customFormat="1" x14ac:dyDescent="0.2">
      <c r="A324" s="88"/>
      <c r="E324" s="132"/>
      <c r="F324" s="132"/>
      <c r="G324" s="153"/>
      <c r="H324" s="153"/>
      <c r="I324" s="153"/>
      <c r="J324" s="153"/>
      <c r="K324" s="153"/>
      <c r="L324" s="83"/>
      <c r="M324" s="84"/>
      <c r="N324" s="92"/>
      <c r="O324" s="13"/>
      <c r="P324" s="13"/>
      <c r="Q324" s="13"/>
      <c r="R324" s="13"/>
      <c r="S324" s="13"/>
      <c r="T324" s="13"/>
      <c r="U324" s="87"/>
      <c r="V324" s="87"/>
      <c r="W324" s="87"/>
      <c r="X324" s="87"/>
    </row>
    <row r="325" spans="1:24" s="2" customFormat="1" x14ac:dyDescent="0.2">
      <c r="A325" s="88"/>
      <c r="E325" s="132"/>
      <c r="F325" s="132"/>
      <c r="G325" s="153"/>
      <c r="H325" s="153"/>
      <c r="I325" s="153"/>
      <c r="J325" s="153"/>
      <c r="K325" s="153"/>
      <c r="L325" s="83"/>
      <c r="M325" s="84"/>
      <c r="N325" s="92"/>
      <c r="O325" s="13"/>
      <c r="P325" s="13"/>
      <c r="Q325" s="13"/>
      <c r="R325" s="13"/>
      <c r="S325" s="13"/>
      <c r="T325" s="13"/>
      <c r="U325" s="87"/>
      <c r="V325" s="87"/>
      <c r="W325" s="87"/>
      <c r="X325" s="87"/>
    </row>
    <row r="326" spans="1:24" s="2" customFormat="1" x14ac:dyDescent="0.2">
      <c r="A326" s="88"/>
      <c r="E326" s="132"/>
      <c r="F326" s="132"/>
      <c r="G326" s="153"/>
      <c r="H326" s="153"/>
      <c r="I326" s="153"/>
      <c r="J326" s="153"/>
      <c r="K326" s="153"/>
      <c r="L326" s="83"/>
      <c r="M326" s="84"/>
      <c r="N326" s="92"/>
      <c r="O326" s="13"/>
      <c r="P326" s="13"/>
      <c r="Q326" s="13"/>
      <c r="R326" s="13"/>
      <c r="S326" s="13"/>
      <c r="T326" s="13"/>
      <c r="U326" s="87"/>
      <c r="V326" s="87"/>
      <c r="W326" s="87"/>
      <c r="X326" s="87"/>
    </row>
    <row r="327" spans="1:24" s="2" customFormat="1" x14ac:dyDescent="0.2">
      <c r="A327" s="88"/>
      <c r="E327" s="132"/>
      <c r="F327" s="132"/>
      <c r="G327" s="153"/>
      <c r="H327" s="153"/>
      <c r="I327" s="153"/>
      <c r="J327" s="153"/>
      <c r="K327" s="153"/>
      <c r="L327" s="83"/>
      <c r="M327" s="84"/>
      <c r="N327" s="92"/>
      <c r="O327" s="13"/>
      <c r="P327" s="13"/>
      <c r="Q327" s="13"/>
      <c r="R327" s="13"/>
      <c r="S327" s="13"/>
      <c r="T327" s="13"/>
      <c r="U327" s="87"/>
      <c r="V327" s="87"/>
      <c r="W327" s="87"/>
      <c r="X327" s="87"/>
    </row>
    <row r="328" spans="1:24" s="2" customFormat="1" x14ac:dyDescent="0.2">
      <c r="A328" s="88"/>
      <c r="E328" s="132"/>
      <c r="F328" s="132"/>
      <c r="G328" s="153"/>
      <c r="H328" s="153"/>
      <c r="I328" s="153"/>
      <c r="J328" s="153"/>
      <c r="K328" s="153"/>
      <c r="L328" s="83"/>
      <c r="M328" s="84"/>
      <c r="N328" s="92"/>
      <c r="O328" s="13"/>
      <c r="P328" s="13"/>
      <c r="Q328" s="13"/>
      <c r="R328" s="13"/>
      <c r="S328" s="13"/>
      <c r="T328" s="13"/>
      <c r="U328" s="87"/>
      <c r="V328" s="87"/>
      <c r="W328" s="87"/>
      <c r="X328" s="87"/>
    </row>
    <row r="329" spans="1:24" s="2" customFormat="1" x14ac:dyDescent="0.2">
      <c r="A329" s="88"/>
      <c r="E329" s="132"/>
      <c r="F329" s="132"/>
      <c r="G329" s="153"/>
      <c r="H329" s="153"/>
      <c r="I329" s="153"/>
      <c r="J329" s="153"/>
      <c r="K329" s="153"/>
      <c r="L329" s="83"/>
      <c r="M329" s="84"/>
      <c r="N329" s="92"/>
      <c r="O329" s="13"/>
      <c r="P329" s="13"/>
      <c r="Q329" s="13"/>
      <c r="R329" s="13"/>
      <c r="S329" s="13"/>
      <c r="T329" s="13"/>
      <c r="U329" s="87"/>
      <c r="V329" s="87"/>
      <c r="W329" s="87"/>
      <c r="X329" s="87"/>
    </row>
    <row r="330" spans="1:24" s="2" customFormat="1" x14ac:dyDescent="0.2">
      <c r="A330" s="88"/>
      <c r="E330" s="132"/>
      <c r="F330" s="132"/>
      <c r="G330" s="153"/>
      <c r="H330" s="153"/>
      <c r="I330" s="153"/>
      <c r="J330" s="153"/>
      <c r="K330" s="153"/>
      <c r="L330" s="83"/>
      <c r="M330" s="84"/>
      <c r="N330" s="92"/>
      <c r="O330" s="13"/>
      <c r="P330" s="13"/>
      <c r="Q330" s="13"/>
      <c r="R330" s="13"/>
      <c r="S330" s="13"/>
      <c r="T330" s="13"/>
      <c r="U330" s="87"/>
      <c r="V330" s="87"/>
      <c r="W330" s="87"/>
      <c r="X330" s="87"/>
    </row>
    <row r="331" spans="1:24" s="2" customFormat="1" x14ac:dyDescent="0.2">
      <c r="A331" s="88"/>
      <c r="E331" s="132"/>
      <c r="F331" s="132"/>
      <c r="G331" s="153"/>
      <c r="H331" s="153"/>
      <c r="I331" s="153"/>
      <c r="J331" s="153"/>
      <c r="K331" s="153"/>
      <c r="L331" s="83"/>
      <c r="M331" s="84"/>
      <c r="N331" s="92"/>
      <c r="O331" s="13"/>
      <c r="P331" s="13"/>
      <c r="Q331" s="13"/>
      <c r="R331" s="13"/>
      <c r="S331" s="13"/>
      <c r="T331" s="13"/>
      <c r="U331" s="87"/>
      <c r="V331" s="87"/>
      <c r="W331" s="87"/>
      <c r="X331" s="87"/>
    </row>
    <row r="332" spans="1:24" s="2" customFormat="1" x14ac:dyDescent="0.2">
      <c r="A332" s="88"/>
      <c r="E332" s="132"/>
      <c r="F332" s="132"/>
      <c r="G332" s="153"/>
      <c r="H332" s="153"/>
      <c r="I332" s="153"/>
      <c r="J332" s="153"/>
      <c r="K332" s="153"/>
      <c r="L332" s="83"/>
      <c r="M332" s="84"/>
      <c r="N332" s="92"/>
      <c r="O332" s="13"/>
      <c r="P332" s="13"/>
      <c r="Q332" s="13"/>
      <c r="R332" s="13"/>
      <c r="S332" s="13"/>
      <c r="T332" s="13"/>
      <c r="U332" s="87"/>
      <c r="V332" s="87"/>
      <c r="W332" s="87"/>
      <c r="X332" s="87"/>
    </row>
    <row r="333" spans="1:24" s="2" customFormat="1" x14ac:dyDescent="0.2">
      <c r="A333" s="88"/>
      <c r="E333" s="132"/>
      <c r="F333" s="132"/>
      <c r="G333" s="153"/>
      <c r="H333" s="153"/>
      <c r="I333" s="153"/>
      <c r="J333" s="153"/>
      <c r="K333" s="153"/>
      <c r="L333" s="83"/>
      <c r="M333" s="84"/>
      <c r="N333" s="92"/>
      <c r="O333" s="13"/>
      <c r="P333" s="13"/>
      <c r="Q333" s="13"/>
      <c r="R333" s="13"/>
      <c r="S333" s="13"/>
      <c r="T333" s="13"/>
      <c r="U333" s="87"/>
      <c r="V333" s="87"/>
      <c r="W333" s="87"/>
      <c r="X333" s="87"/>
    </row>
    <row r="334" spans="1:24" s="2" customFormat="1" x14ac:dyDescent="0.2">
      <c r="A334" s="88"/>
      <c r="E334" s="132"/>
      <c r="F334" s="132"/>
      <c r="G334" s="153"/>
      <c r="H334" s="153"/>
      <c r="I334" s="153"/>
      <c r="J334" s="153"/>
      <c r="K334" s="153"/>
      <c r="L334" s="83"/>
      <c r="M334" s="84"/>
      <c r="N334" s="92"/>
      <c r="O334" s="13"/>
      <c r="P334" s="13"/>
      <c r="Q334" s="13"/>
      <c r="R334" s="13"/>
      <c r="S334" s="13"/>
      <c r="T334" s="13"/>
      <c r="U334" s="87"/>
      <c r="V334" s="87"/>
      <c r="W334" s="87"/>
      <c r="X334" s="87"/>
    </row>
    <row r="335" spans="1:24" s="2" customFormat="1" x14ac:dyDescent="0.2">
      <c r="A335" s="88"/>
      <c r="E335" s="132"/>
      <c r="F335" s="132"/>
      <c r="G335" s="153"/>
      <c r="H335" s="153"/>
      <c r="I335" s="153"/>
      <c r="J335" s="153"/>
      <c r="K335" s="153"/>
      <c r="L335" s="83"/>
      <c r="M335" s="84"/>
      <c r="N335" s="92"/>
      <c r="O335" s="13"/>
      <c r="P335" s="13"/>
      <c r="Q335" s="13"/>
      <c r="R335" s="13"/>
      <c r="S335" s="13"/>
      <c r="T335" s="13"/>
      <c r="U335" s="87"/>
      <c r="V335" s="87"/>
      <c r="W335" s="87"/>
      <c r="X335" s="87"/>
    </row>
    <row r="336" spans="1:24" s="2" customFormat="1" x14ac:dyDescent="0.2">
      <c r="A336" s="88"/>
      <c r="E336" s="132"/>
      <c r="F336" s="132"/>
      <c r="G336" s="153"/>
      <c r="H336" s="153"/>
      <c r="I336" s="153"/>
      <c r="J336" s="153"/>
      <c r="K336" s="153"/>
      <c r="L336" s="83"/>
      <c r="M336" s="84"/>
      <c r="N336" s="92"/>
      <c r="O336" s="13"/>
      <c r="P336" s="13"/>
      <c r="Q336" s="13"/>
      <c r="R336" s="13"/>
      <c r="S336" s="13"/>
      <c r="T336" s="13"/>
      <c r="U336" s="87"/>
      <c r="V336" s="87"/>
      <c r="W336" s="87"/>
      <c r="X336" s="87"/>
    </row>
    <row r="337" spans="1:24" s="2" customFormat="1" x14ac:dyDescent="0.2">
      <c r="A337" s="88"/>
      <c r="E337" s="132"/>
      <c r="F337" s="132"/>
      <c r="G337" s="153"/>
      <c r="H337" s="153"/>
      <c r="I337" s="153"/>
      <c r="J337" s="153"/>
      <c r="K337" s="153"/>
      <c r="L337" s="83"/>
      <c r="M337" s="84"/>
      <c r="N337" s="92"/>
      <c r="O337" s="13"/>
      <c r="P337" s="13"/>
      <c r="Q337" s="13"/>
      <c r="R337" s="13"/>
      <c r="S337" s="13"/>
      <c r="T337" s="13"/>
      <c r="U337" s="87"/>
      <c r="V337" s="87"/>
      <c r="W337" s="87"/>
      <c r="X337" s="87"/>
    </row>
    <row r="338" spans="1:24" s="2" customFormat="1" x14ac:dyDescent="0.2">
      <c r="A338" s="88"/>
      <c r="E338" s="132"/>
      <c r="F338" s="132"/>
      <c r="G338" s="153"/>
      <c r="H338" s="153"/>
      <c r="I338" s="153"/>
      <c r="J338" s="153"/>
      <c r="K338" s="153"/>
      <c r="L338" s="83"/>
      <c r="M338" s="84"/>
      <c r="N338" s="92"/>
      <c r="O338" s="13"/>
      <c r="P338" s="13"/>
      <c r="Q338" s="13"/>
      <c r="R338" s="13"/>
      <c r="S338" s="13"/>
      <c r="T338" s="13"/>
      <c r="U338" s="87"/>
      <c r="V338" s="87"/>
      <c r="W338" s="87"/>
      <c r="X338" s="87"/>
    </row>
    <row r="339" spans="1:24" s="2" customFormat="1" x14ac:dyDescent="0.2">
      <c r="A339" s="88"/>
      <c r="E339" s="132"/>
      <c r="F339" s="132"/>
      <c r="G339" s="153"/>
      <c r="H339" s="153"/>
      <c r="I339" s="153"/>
      <c r="J339" s="153"/>
      <c r="K339" s="153"/>
      <c r="L339" s="83"/>
      <c r="M339" s="84"/>
      <c r="N339" s="92"/>
      <c r="O339" s="13"/>
      <c r="P339" s="13"/>
      <c r="Q339" s="13"/>
      <c r="R339" s="13"/>
      <c r="S339" s="13"/>
      <c r="T339" s="13"/>
      <c r="U339" s="87"/>
      <c r="V339" s="87"/>
      <c r="W339" s="87"/>
      <c r="X339" s="87"/>
    </row>
    <row r="340" spans="1:24" s="2" customFormat="1" x14ac:dyDescent="0.2">
      <c r="A340" s="88"/>
      <c r="E340" s="132"/>
      <c r="F340" s="132"/>
      <c r="G340" s="153"/>
      <c r="H340" s="153"/>
      <c r="I340" s="153"/>
      <c r="J340" s="153"/>
      <c r="K340" s="153"/>
      <c r="L340" s="83"/>
      <c r="M340" s="84"/>
      <c r="N340" s="92"/>
      <c r="O340" s="13"/>
      <c r="P340" s="13"/>
      <c r="Q340" s="13"/>
      <c r="R340" s="13"/>
      <c r="S340" s="13"/>
      <c r="T340" s="13"/>
      <c r="U340" s="87"/>
      <c r="V340" s="87"/>
      <c r="W340" s="87"/>
      <c r="X340" s="87"/>
    </row>
    <row r="341" spans="1:24" s="2" customFormat="1" x14ac:dyDescent="0.2">
      <c r="A341" s="88"/>
      <c r="E341" s="132"/>
      <c r="F341" s="132"/>
      <c r="G341" s="153"/>
      <c r="H341" s="153"/>
      <c r="I341" s="153"/>
      <c r="J341" s="153"/>
      <c r="K341" s="153"/>
      <c r="L341" s="83"/>
      <c r="M341" s="84"/>
      <c r="N341" s="92"/>
      <c r="O341" s="13"/>
      <c r="P341" s="13"/>
      <c r="Q341" s="13"/>
      <c r="R341" s="13"/>
      <c r="S341" s="13"/>
      <c r="T341" s="13"/>
      <c r="U341" s="87"/>
      <c r="V341" s="87"/>
      <c r="W341" s="87"/>
      <c r="X341" s="87"/>
    </row>
    <row r="342" spans="1:24" s="2" customFormat="1" x14ac:dyDescent="0.2">
      <c r="A342" s="88"/>
      <c r="E342" s="132"/>
      <c r="F342" s="132"/>
      <c r="G342" s="153"/>
      <c r="H342" s="153"/>
      <c r="I342" s="153"/>
      <c r="J342" s="153"/>
      <c r="K342" s="153"/>
      <c r="L342" s="83"/>
      <c r="M342" s="84"/>
      <c r="N342" s="92"/>
      <c r="O342" s="13"/>
      <c r="P342" s="13"/>
      <c r="Q342" s="13"/>
      <c r="R342" s="13"/>
      <c r="S342" s="13"/>
      <c r="T342" s="13"/>
      <c r="U342" s="87"/>
      <c r="V342" s="87"/>
      <c r="W342" s="87"/>
      <c r="X342" s="87"/>
    </row>
    <row r="343" spans="1:24" s="2" customFormat="1" x14ac:dyDescent="0.2">
      <c r="A343" s="88"/>
      <c r="E343" s="132"/>
      <c r="F343" s="132"/>
      <c r="G343" s="153"/>
      <c r="H343" s="153"/>
      <c r="I343" s="153"/>
      <c r="J343" s="153"/>
      <c r="K343" s="153"/>
      <c r="L343" s="83"/>
      <c r="M343" s="84"/>
      <c r="N343" s="92"/>
      <c r="O343" s="13"/>
      <c r="P343" s="13"/>
      <c r="Q343" s="13"/>
      <c r="R343" s="13"/>
      <c r="S343" s="13"/>
      <c r="T343" s="13"/>
      <c r="U343" s="87"/>
      <c r="V343" s="87"/>
      <c r="W343" s="87"/>
      <c r="X343" s="87"/>
    </row>
    <row r="344" spans="1:24" s="2" customFormat="1" x14ac:dyDescent="0.2">
      <c r="A344" s="88"/>
      <c r="E344" s="132"/>
      <c r="F344" s="132"/>
      <c r="G344" s="153"/>
      <c r="H344" s="153"/>
      <c r="I344" s="153"/>
      <c r="J344" s="153"/>
      <c r="K344" s="153"/>
      <c r="L344" s="83"/>
      <c r="M344" s="84"/>
      <c r="N344" s="92"/>
      <c r="O344" s="13"/>
      <c r="P344" s="13"/>
      <c r="Q344" s="13"/>
      <c r="R344" s="13"/>
      <c r="S344" s="13"/>
      <c r="T344" s="13"/>
      <c r="U344" s="87"/>
      <c r="V344" s="87"/>
      <c r="W344" s="87"/>
      <c r="X344" s="87"/>
    </row>
    <row r="345" spans="1:24" s="2" customFormat="1" x14ac:dyDescent="0.2">
      <c r="A345" s="88"/>
      <c r="E345" s="132"/>
      <c r="F345" s="132"/>
      <c r="G345" s="153"/>
      <c r="H345" s="153"/>
      <c r="I345" s="153"/>
      <c r="J345" s="153"/>
      <c r="K345" s="153"/>
      <c r="L345" s="83"/>
      <c r="M345" s="84"/>
      <c r="N345" s="92"/>
      <c r="O345" s="13"/>
      <c r="P345" s="13"/>
      <c r="Q345" s="13"/>
      <c r="R345" s="13"/>
      <c r="S345" s="13"/>
      <c r="T345" s="13"/>
      <c r="U345" s="87"/>
      <c r="V345" s="87"/>
      <c r="W345" s="87"/>
      <c r="X345" s="87"/>
    </row>
    <row r="346" spans="1:24" s="2" customFormat="1" x14ac:dyDescent="0.2">
      <c r="A346" s="88"/>
      <c r="E346" s="132"/>
      <c r="F346" s="132"/>
      <c r="G346" s="153"/>
      <c r="H346" s="153"/>
      <c r="I346" s="153"/>
      <c r="J346" s="153"/>
      <c r="K346" s="153"/>
      <c r="L346" s="83"/>
      <c r="M346" s="84"/>
      <c r="N346" s="92"/>
      <c r="O346" s="13"/>
      <c r="P346" s="13"/>
      <c r="Q346" s="13"/>
      <c r="R346" s="13"/>
      <c r="S346" s="13"/>
      <c r="T346" s="13"/>
      <c r="U346" s="87"/>
      <c r="V346" s="87"/>
      <c r="W346" s="87"/>
      <c r="X346" s="87"/>
    </row>
    <row r="347" spans="1:24" s="2" customFormat="1" x14ac:dyDescent="0.2">
      <c r="A347" s="88"/>
      <c r="E347" s="132"/>
      <c r="F347" s="132"/>
      <c r="G347" s="153"/>
      <c r="H347" s="153"/>
      <c r="I347" s="153"/>
      <c r="J347" s="153"/>
      <c r="K347" s="153"/>
      <c r="L347" s="83"/>
      <c r="M347" s="84"/>
      <c r="N347" s="92"/>
      <c r="O347" s="13"/>
      <c r="P347" s="13"/>
      <c r="Q347" s="13"/>
      <c r="R347" s="13"/>
      <c r="S347" s="13"/>
      <c r="T347" s="13"/>
      <c r="U347" s="87"/>
      <c r="V347" s="87"/>
      <c r="W347" s="87"/>
      <c r="X347" s="87"/>
    </row>
    <row r="348" spans="1:24" s="2" customFormat="1" x14ac:dyDescent="0.2">
      <c r="A348" s="88"/>
      <c r="E348" s="132"/>
      <c r="F348" s="132"/>
      <c r="G348" s="153"/>
      <c r="H348" s="153"/>
      <c r="I348" s="153"/>
      <c r="J348" s="153"/>
      <c r="K348" s="153"/>
      <c r="L348" s="83"/>
      <c r="M348" s="84"/>
      <c r="N348" s="92"/>
      <c r="O348" s="13"/>
      <c r="P348" s="13"/>
      <c r="Q348" s="13"/>
      <c r="R348" s="13"/>
      <c r="S348" s="13"/>
      <c r="T348" s="13"/>
      <c r="U348" s="87"/>
      <c r="V348" s="87"/>
      <c r="W348" s="87"/>
      <c r="X348" s="87"/>
    </row>
    <row r="349" spans="1:24" s="2" customFormat="1" x14ac:dyDescent="0.2">
      <c r="A349" s="88"/>
      <c r="E349" s="132"/>
      <c r="F349" s="132"/>
      <c r="G349" s="153"/>
      <c r="H349" s="153"/>
      <c r="I349" s="153"/>
      <c r="J349" s="153"/>
      <c r="K349" s="153"/>
      <c r="L349" s="83"/>
      <c r="M349" s="84"/>
      <c r="N349" s="92"/>
      <c r="O349" s="13"/>
      <c r="P349" s="13"/>
      <c r="Q349" s="13"/>
      <c r="R349" s="13"/>
      <c r="S349" s="13"/>
      <c r="T349" s="13"/>
      <c r="U349" s="87"/>
      <c r="V349" s="87"/>
      <c r="W349" s="87"/>
      <c r="X349" s="87"/>
    </row>
    <row r="350" spans="1:24" s="2" customFormat="1" x14ac:dyDescent="0.2">
      <c r="A350" s="88"/>
      <c r="E350" s="132"/>
      <c r="F350" s="132"/>
      <c r="G350" s="153"/>
      <c r="H350" s="153"/>
      <c r="I350" s="153"/>
      <c r="J350" s="153"/>
      <c r="K350" s="153"/>
      <c r="L350" s="83"/>
      <c r="M350" s="84"/>
      <c r="N350" s="92"/>
      <c r="O350" s="13"/>
      <c r="P350" s="13"/>
      <c r="Q350" s="13"/>
      <c r="R350" s="13"/>
      <c r="S350" s="13"/>
      <c r="T350" s="13"/>
      <c r="U350" s="87"/>
      <c r="V350" s="87"/>
      <c r="W350" s="87"/>
      <c r="X350" s="87"/>
    </row>
    <row r="351" spans="1:24" s="2" customFormat="1" x14ac:dyDescent="0.2">
      <c r="A351" s="88"/>
      <c r="E351" s="132"/>
      <c r="F351" s="132"/>
      <c r="G351" s="153"/>
      <c r="H351" s="153"/>
      <c r="I351" s="153"/>
      <c r="J351" s="153"/>
      <c r="K351" s="153"/>
      <c r="L351" s="83"/>
      <c r="M351" s="84"/>
      <c r="N351" s="92"/>
      <c r="O351" s="13"/>
      <c r="P351" s="13"/>
      <c r="Q351" s="13"/>
      <c r="R351" s="13"/>
      <c r="S351" s="13"/>
      <c r="T351" s="13"/>
      <c r="U351" s="87"/>
      <c r="V351" s="87"/>
      <c r="W351" s="87"/>
      <c r="X351" s="87"/>
    </row>
    <row r="352" spans="1:24" s="2" customFormat="1" x14ac:dyDescent="0.2">
      <c r="A352" s="88"/>
      <c r="E352" s="132"/>
      <c r="F352" s="132"/>
      <c r="G352" s="153"/>
      <c r="H352" s="153"/>
      <c r="I352" s="153"/>
      <c r="J352" s="153"/>
      <c r="K352" s="153"/>
      <c r="L352" s="83"/>
      <c r="M352" s="84"/>
      <c r="N352" s="92"/>
      <c r="O352" s="13"/>
      <c r="P352" s="13"/>
      <c r="Q352" s="13"/>
      <c r="R352" s="13"/>
      <c r="S352" s="13"/>
      <c r="T352" s="13"/>
      <c r="U352" s="87"/>
      <c r="V352" s="87"/>
      <c r="W352" s="87"/>
      <c r="X352" s="87"/>
    </row>
    <row r="353" spans="1:24" s="2" customFormat="1" x14ac:dyDescent="0.2">
      <c r="A353" s="88"/>
      <c r="E353" s="132"/>
      <c r="F353" s="132"/>
      <c r="G353" s="153"/>
      <c r="H353" s="153"/>
      <c r="I353" s="153"/>
      <c r="J353" s="153"/>
      <c r="K353" s="153"/>
      <c r="L353" s="83"/>
      <c r="M353" s="84"/>
      <c r="N353" s="92"/>
      <c r="O353" s="13"/>
      <c r="P353" s="13"/>
      <c r="Q353" s="13"/>
      <c r="R353" s="13"/>
      <c r="S353" s="13"/>
      <c r="T353" s="13"/>
      <c r="U353" s="87"/>
      <c r="V353" s="87"/>
      <c r="W353" s="87"/>
      <c r="X353" s="87"/>
    </row>
    <row r="354" spans="1:24" s="2" customFormat="1" x14ac:dyDescent="0.2">
      <c r="A354" s="88"/>
      <c r="E354" s="132"/>
      <c r="F354" s="132"/>
      <c r="G354" s="153"/>
      <c r="H354" s="153"/>
      <c r="I354" s="153"/>
      <c r="J354" s="153"/>
      <c r="K354" s="153"/>
      <c r="L354" s="83"/>
      <c r="M354" s="84"/>
      <c r="N354" s="92"/>
      <c r="O354" s="13"/>
      <c r="P354" s="13"/>
      <c r="Q354" s="13"/>
      <c r="R354" s="13"/>
      <c r="S354" s="13"/>
      <c r="T354" s="13"/>
      <c r="U354" s="87"/>
      <c r="V354" s="87"/>
      <c r="W354" s="87"/>
      <c r="X354" s="87"/>
    </row>
    <row r="355" spans="1:24" s="2" customFormat="1" x14ac:dyDescent="0.2">
      <c r="A355" s="88"/>
      <c r="E355" s="132"/>
      <c r="F355" s="132"/>
      <c r="G355" s="153"/>
      <c r="H355" s="153"/>
      <c r="I355" s="153"/>
      <c r="J355" s="153"/>
      <c r="K355" s="153"/>
      <c r="L355" s="83"/>
      <c r="M355" s="84"/>
      <c r="N355" s="92"/>
      <c r="O355" s="13"/>
      <c r="P355" s="13"/>
      <c r="Q355" s="13"/>
      <c r="R355" s="13"/>
      <c r="S355" s="13"/>
      <c r="T355" s="13"/>
      <c r="U355" s="87"/>
      <c r="V355" s="87"/>
      <c r="W355" s="87"/>
      <c r="X355" s="87"/>
    </row>
    <row r="356" spans="1:24" s="2" customFormat="1" x14ac:dyDescent="0.2">
      <c r="A356" s="88"/>
      <c r="E356" s="132"/>
      <c r="F356" s="132"/>
      <c r="G356" s="153"/>
      <c r="H356" s="153"/>
      <c r="I356" s="153"/>
      <c r="J356" s="153"/>
      <c r="K356" s="153"/>
      <c r="L356" s="83"/>
      <c r="M356" s="84"/>
      <c r="N356" s="92"/>
      <c r="O356" s="13"/>
      <c r="P356" s="13"/>
      <c r="Q356" s="13"/>
      <c r="R356" s="13"/>
      <c r="S356" s="13"/>
      <c r="T356" s="13"/>
      <c r="U356" s="87"/>
      <c r="V356" s="87"/>
      <c r="W356" s="87"/>
      <c r="X356" s="87"/>
    </row>
    <row r="357" spans="1:24" s="2" customFormat="1" x14ac:dyDescent="0.2">
      <c r="A357" s="88"/>
      <c r="E357" s="132"/>
      <c r="F357" s="132"/>
      <c r="G357" s="153"/>
      <c r="H357" s="153"/>
      <c r="I357" s="153"/>
      <c r="J357" s="153"/>
      <c r="K357" s="153"/>
      <c r="L357" s="83"/>
      <c r="M357" s="84"/>
      <c r="N357" s="92"/>
      <c r="O357" s="13"/>
      <c r="P357" s="13"/>
      <c r="Q357" s="13"/>
      <c r="R357" s="13"/>
      <c r="S357" s="13"/>
      <c r="T357" s="13"/>
      <c r="U357" s="87"/>
      <c r="V357" s="87"/>
      <c r="W357" s="87"/>
      <c r="X357" s="87"/>
    </row>
    <row r="358" spans="1:24" s="2" customFormat="1" x14ac:dyDescent="0.2">
      <c r="A358" s="88"/>
      <c r="E358" s="132"/>
      <c r="F358" s="132"/>
      <c r="G358" s="153"/>
      <c r="H358" s="153"/>
      <c r="I358" s="153"/>
      <c r="J358" s="153"/>
      <c r="K358" s="153"/>
      <c r="L358" s="83"/>
      <c r="M358" s="84"/>
      <c r="N358" s="92"/>
      <c r="O358" s="13"/>
      <c r="P358" s="13"/>
      <c r="Q358" s="13"/>
      <c r="R358" s="13"/>
      <c r="S358" s="13"/>
      <c r="T358" s="13"/>
      <c r="U358" s="87"/>
      <c r="V358" s="87"/>
      <c r="W358" s="87"/>
      <c r="X358" s="87"/>
    </row>
    <row r="359" spans="1:24" s="2" customFormat="1" x14ac:dyDescent="0.2">
      <c r="A359" s="88"/>
      <c r="E359" s="132"/>
      <c r="F359" s="132"/>
      <c r="G359" s="153"/>
      <c r="H359" s="153"/>
      <c r="I359" s="153"/>
      <c r="J359" s="153"/>
      <c r="K359" s="153"/>
      <c r="L359" s="83"/>
      <c r="M359" s="84"/>
      <c r="N359" s="92"/>
      <c r="O359" s="13"/>
      <c r="P359" s="13"/>
      <c r="Q359" s="13"/>
      <c r="R359" s="13"/>
      <c r="S359" s="13"/>
      <c r="T359" s="13"/>
      <c r="U359" s="87"/>
      <c r="V359" s="87"/>
      <c r="W359" s="87"/>
      <c r="X359" s="87"/>
    </row>
    <row r="360" spans="1:24" s="2" customFormat="1" x14ac:dyDescent="0.2">
      <c r="A360" s="88"/>
      <c r="E360" s="132"/>
      <c r="F360" s="132"/>
      <c r="G360" s="153"/>
      <c r="H360" s="153"/>
      <c r="I360" s="153"/>
      <c r="J360" s="153"/>
      <c r="K360" s="153"/>
      <c r="L360" s="83"/>
      <c r="M360" s="84"/>
      <c r="N360" s="92"/>
      <c r="O360" s="13"/>
      <c r="P360" s="13"/>
      <c r="Q360" s="13"/>
      <c r="R360" s="13"/>
      <c r="S360" s="13"/>
      <c r="T360" s="13"/>
      <c r="U360" s="87"/>
      <c r="V360" s="87"/>
      <c r="W360" s="87"/>
      <c r="X360" s="87"/>
    </row>
    <row r="361" spans="1:24" s="2" customFormat="1" x14ac:dyDescent="0.2">
      <c r="A361" s="88"/>
      <c r="E361" s="132"/>
      <c r="F361" s="132"/>
      <c r="G361" s="153"/>
      <c r="H361" s="153"/>
      <c r="I361" s="153"/>
      <c r="J361" s="153"/>
      <c r="K361" s="153"/>
      <c r="L361" s="83"/>
      <c r="M361" s="84"/>
      <c r="N361" s="92"/>
      <c r="O361" s="13"/>
      <c r="P361" s="13"/>
      <c r="Q361" s="13"/>
      <c r="R361" s="13"/>
      <c r="S361" s="13"/>
      <c r="T361" s="13"/>
      <c r="U361" s="87"/>
      <c r="V361" s="87"/>
      <c r="W361" s="87"/>
      <c r="X361" s="87"/>
    </row>
    <row r="362" spans="1:24" s="2" customFormat="1" x14ac:dyDescent="0.2">
      <c r="A362" s="88"/>
      <c r="E362" s="132"/>
      <c r="F362" s="132"/>
      <c r="G362" s="153"/>
      <c r="H362" s="153"/>
      <c r="I362" s="153"/>
      <c r="J362" s="153"/>
      <c r="K362" s="153"/>
      <c r="L362" s="83"/>
      <c r="M362" s="84"/>
      <c r="N362" s="92"/>
      <c r="O362" s="13"/>
      <c r="P362" s="13"/>
      <c r="Q362" s="13"/>
      <c r="R362" s="13"/>
      <c r="S362" s="13"/>
      <c r="T362" s="13"/>
      <c r="U362" s="87"/>
      <c r="V362" s="87"/>
      <c r="W362" s="87"/>
      <c r="X362" s="87"/>
    </row>
    <row r="363" spans="1:24" s="2" customFormat="1" x14ac:dyDescent="0.2">
      <c r="A363" s="88"/>
      <c r="E363" s="132"/>
      <c r="F363" s="132"/>
      <c r="G363" s="153"/>
      <c r="H363" s="153"/>
      <c r="I363" s="153"/>
      <c r="J363" s="153"/>
      <c r="K363" s="153"/>
      <c r="L363" s="83"/>
      <c r="M363" s="84"/>
      <c r="N363" s="92"/>
      <c r="O363" s="13"/>
      <c r="P363" s="13"/>
      <c r="Q363" s="13"/>
      <c r="R363" s="13"/>
      <c r="S363" s="13"/>
      <c r="T363" s="13"/>
      <c r="U363" s="87"/>
      <c r="V363" s="87"/>
      <c r="W363" s="87"/>
      <c r="X363" s="87"/>
    </row>
    <row r="364" spans="1:24" s="2" customFormat="1" x14ac:dyDescent="0.2">
      <c r="A364" s="88"/>
      <c r="E364" s="132"/>
      <c r="F364" s="132"/>
      <c r="G364" s="153"/>
      <c r="H364" s="153"/>
      <c r="I364" s="153"/>
      <c r="J364" s="153"/>
      <c r="K364" s="153"/>
      <c r="L364" s="83"/>
      <c r="M364" s="84"/>
      <c r="N364" s="92"/>
      <c r="O364" s="13"/>
      <c r="P364" s="13"/>
      <c r="Q364" s="13"/>
      <c r="R364" s="13"/>
      <c r="S364" s="13"/>
      <c r="T364" s="13"/>
      <c r="U364" s="87"/>
      <c r="V364" s="87"/>
      <c r="W364" s="87"/>
      <c r="X364" s="87"/>
    </row>
    <row r="365" spans="1:24" s="2" customFormat="1" x14ac:dyDescent="0.2">
      <c r="A365" s="88"/>
      <c r="E365" s="132"/>
      <c r="F365" s="132"/>
      <c r="G365" s="153"/>
      <c r="H365" s="153"/>
      <c r="I365" s="153"/>
      <c r="J365" s="153"/>
      <c r="K365" s="153"/>
      <c r="L365" s="83"/>
      <c r="M365" s="84"/>
      <c r="N365" s="92"/>
      <c r="O365" s="13"/>
      <c r="P365" s="13"/>
      <c r="Q365" s="13"/>
      <c r="R365" s="13"/>
      <c r="S365" s="13"/>
      <c r="T365" s="13"/>
      <c r="U365" s="87"/>
      <c r="V365" s="87"/>
      <c r="W365" s="87"/>
      <c r="X365" s="87"/>
    </row>
    <row r="366" spans="1:24" s="2" customFormat="1" x14ac:dyDescent="0.2">
      <c r="A366" s="88"/>
      <c r="E366" s="132"/>
      <c r="F366" s="132"/>
      <c r="G366" s="153"/>
      <c r="H366" s="153"/>
      <c r="I366" s="153"/>
      <c r="J366" s="153"/>
      <c r="K366" s="153"/>
      <c r="L366" s="83"/>
      <c r="M366" s="84"/>
      <c r="N366" s="92"/>
      <c r="O366" s="13"/>
      <c r="P366" s="13"/>
      <c r="Q366" s="13"/>
      <c r="R366" s="13"/>
      <c r="S366" s="13"/>
      <c r="T366" s="13"/>
      <c r="U366" s="87"/>
      <c r="V366" s="87"/>
      <c r="W366" s="87"/>
      <c r="X366" s="87"/>
    </row>
    <row r="367" spans="1:24" s="2" customFormat="1" x14ac:dyDescent="0.2">
      <c r="A367" s="88"/>
      <c r="E367" s="132"/>
      <c r="F367" s="132"/>
      <c r="G367" s="153"/>
      <c r="H367" s="153"/>
      <c r="I367" s="153"/>
      <c r="J367" s="153"/>
      <c r="K367" s="153"/>
      <c r="L367" s="83"/>
      <c r="M367" s="84"/>
      <c r="N367" s="92"/>
      <c r="O367" s="13"/>
      <c r="P367" s="13"/>
      <c r="Q367" s="13"/>
      <c r="R367" s="13"/>
      <c r="S367" s="13"/>
      <c r="T367" s="13"/>
      <c r="U367" s="87"/>
      <c r="V367" s="87"/>
      <c r="W367" s="87"/>
      <c r="X367" s="87"/>
    </row>
    <row r="368" spans="1:24" s="2" customFormat="1" x14ac:dyDescent="0.2">
      <c r="A368" s="88"/>
      <c r="E368" s="132"/>
      <c r="F368" s="132"/>
      <c r="G368" s="153"/>
      <c r="H368" s="153"/>
      <c r="I368" s="153"/>
      <c r="J368" s="153"/>
      <c r="K368" s="153"/>
      <c r="L368" s="83"/>
      <c r="M368" s="84"/>
      <c r="N368" s="92"/>
      <c r="O368" s="13"/>
      <c r="P368" s="13"/>
      <c r="Q368" s="13"/>
      <c r="R368" s="13"/>
      <c r="S368" s="13"/>
      <c r="T368" s="13"/>
      <c r="U368" s="87"/>
      <c r="V368" s="87"/>
      <c r="W368" s="87"/>
      <c r="X368" s="87"/>
    </row>
    <row r="369" spans="1:24" s="2" customFormat="1" x14ac:dyDescent="0.2">
      <c r="A369" s="88"/>
      <c r="E369" s="132"/>
      <c r="F369" s="132"/>
      <c r="G369" s="153"/>
      <c r="H369" s="153"/>
      <c r="I369" s="153"/>
      <c r="J369" s="153"/>
      <c r="K369" s="153"/>
      <c r="L369" s="83"/>
      <c r="M369" s="84"/>
      <c r="N369" s="92"/>
      <c r="O369" s="13"/>
      <c r="P369" s="13"/>
      <c r="Q369" s="13"/>
      <c r="R369" s="13"/>
      <c r="S369" s="13"/>
      <c r="T369" s="13"/>
      <c r="U369" s="87"/>
      <c r="V369" s="87"/>
      <c r="W369" s="87"/>
      <c r="X369" s="87"/>
    </row>
    <row r="370" spans="1:24" s="2" customFormat="1" x14ac:dyDescent="0.2">
      <c r="A370" s="88"/>
      <c r="E370" s="132"/>
      <c r="F370" s="132"/>
      <c r="G370" s="153"/>
      <c r="H370" s="153"/>
      <c r="I370" s="153"/>
      <c r="J370" s="153"/>
      <c r="K370" s="153"/>
      <c r="L370" s="83"/>
      <c r="M370" s="84"/>
      <c r="N370" s="92"/>
      <c r="O370" s="13"/>
      <c r="P370" s="13"/>
      <c r="Q370" s="13"/>
      <c r="R370" s="13"/>
      <c r="S370" s="13"/>
      <c r="T370" s="13"/>
      <c r="U370" s="87"/>
      <c r="V370" s="87"/>
      <c r="W370" s="87"/>
      <c r="X370" s="87"/>
    </row>
    <row r="371" spans="1:24" s="2" customFormat="1" x14ac:dyDescent="0.2">
      <c r="A371" s="88"/>
      <c r="E371" s="132"/>
      <c r="F371" s="132"/>
      <c r="G371" s="153"/>
      <c r="H371" s="153"/>
      <c r="I371" s="153"/>
      <c r="J371" s="153"/>
      <c r="K371" s="153"/>
      <c r="L371" s="83"/>
      <c r="M371" s="84"/>
      <c r="N371" s="92"/>
      <c r="O371" s="13"/>
      <c r="P371" s="13"/>
      <c r="Q371" s="13"/>
      <c r="R371" s="13"/>
      <c r="S371" s="13"/>
      <c r="T371" s="13"/>
      <c r="U371" s="87"/>
      <c r="V371" s="87"/>
      <c r="W371" s="87"/>
      <c r="X371" s="87"/>
    </row>
    <row r="372" spans="1:24" s="2" customFormat="1" x14ac:dyDescent="0.2">
      <c r="A372" s="88"/>
      <c r="E372" s="132"/>
      <c r="F372" s="132"/>
      <c r="G372" s="153"/>
      <c r="H372" s="153"/>
      <c r="I372" s="153"/>
      <c r="J372" s="153"/>
      <c r="K372" s="153"/>
      <c r="L372" s="83"/>
      <c r="M372" s="84"/>
      <c r="N372" s="92"/>
      <c r="O372" s="13"/>
      <c r="P372" s="13"/>
      <c r="Q372" s="13"/>
      <c r="R372" s="13"/>
      <c r="S372" s="13"/>
      <c r="T372" s="13"/>
      <c r="U372" s="87"/>
      <c r="V372" s="87"/>
      <c r="W372" s="87"/>
      <c r="X372" s="87"/>
    </row>
    <row r="373" spans="1:24" s="2" customFormat="1" x14ac:dyDescent="0.2">
      <c r="A373" s="88"/>
      <c r="E373" s="132"/>
      <c r="F373" s="132"/>
      <c r="G373" s="153"/>
      <c r="H373" s="153"/>
      <c r="I373" s="153"/>
      <c r="J373" s="153"/>
      <c r="K373" s="153"/>
      <c r="L373" s="83"/>
      <c r="M373" s="84"/>
      <c r="N373" s="92"/>
      <c r="O373" s="13"/>
      <c r="P373" s="13"/>
      <c r="Q373" s="13"/>
      <c r="R373" s="13"/>
      <c r="S373" s="13"/>
      <c r="T373" s="13"/>
      <c r="U373" s="87"/>
      <c r="V373" s="87"/>
      <c r="W373" s="87"/>
      <c r="X373" s="87"/>
    </row>
    <row r="374" spans="1:24" s="2" customFormat="1" x14ac:dyDescent="0.2">
      <c r="A374" s="88"/>
      <c r="E374" s="132"/>
      <c r="F374" s="132"/>
      <c r="G374" s="153"/>
      <c r="H374" s="153"/>
      <c r="I374" s="153"/>
      <c r="J374" s="153"/>
      <c r="K374" s="153"/>
      <c r="L374" s="83"/>
      <c r="M374" s="84"/>
      <c r="N374" s="92"/>
      <c r="O374" s="13"/>
      <c r="P374" s="13"/>
      <c r="Q374" s="13"/>
      <c r="R374" s="13"/>
      <c r="S374" s="13"/>
      <c r="T374" s="13"/>
      <c r="U374" s="87"/>
      <c r="V374" s="87"/>
      <c r="W374" s="87"/>
      <c r="X374" s="87"/>
    </row>
    <row r="375" spans="1:24" s="2" customFormat="1" x14ac:dyDescent="0.2">
      <c r="A375" s="88"/>
      <c r="E375" s="132"/>
      <c r="F375" s="132"/>
      <c r="G375" s="153"/>
      <c r="H375" s="153"/>
      <c r="I375" s="153"/>
      <c r="J375" s="153"/>
      <c r="K375" s="153"/>
      <c r="L375" s="83"/>
      <c r="M375" s="84"/>
      <c r="N375" s="92"/>
      <c r="O375" s="13"/>
      <c r="P375" s="13"/>
      <c r="Q375" s="13"/>
      <c r="R375" s="13"/>
      <c r="S375" s="13"/>
      <c r="T375" s="13"/>
      <c r="U375" s="87"/>
      <c r="V375" s="87"/>
      <c r="W375" s="87"/>
      <c r="X375" s="87"/>
    </row>
    <row r="376" spans="1:24" s="2" customFormat="1" x14ac:dyDescent="0.2">
      <c r="A376" s="88"/>
      <c r="E376" s="132"/>
      <c r="F376" s="132"/>
      <c r="G376" s="153"/>
      <c r="H376" s="153"/>
      <c r="I376" s="153"/>
      <c r="J376" s="153"/>
      <c r="K376" s="153"/>
      <c r="L376" s="83"/>
      <c r="M376" s="84"/>
      <c r="N376" s="92"/>
      <c r="O376" s="13"/>
      <c r="P376" s="13"/>
      <c r="Q376" s="13"/>
      <c r="R376" s="13"/>
      <c r="S376" s="13"/>
      <c r="T376" s="13"/>
      <c r="U376" s="87"/>
      <c r="V376" s="87"/>
      <c r="W376" s="87"/>
      <c r="X376" s="87"/>
    </row>
    <row r="377" spans="1:24" s="2" customFormat="1" x14ac:dyDescent="0.2">
      <c r="A377" s="88"/>
      <c r="E377" s="132"/>
      <c r="F377" s="132"/>
      <c r="G377" s="153"/>
      <c r="H377" s="153"/>
      <c r="I377" s="153"/>
      <c r="J377" s="153"/>
      <c r="K377" s="153"/>
      <c r="L377" s="83"/>
      <c r="M377" s="84"/>
      <c r="N377" s="92"/>
      <c r="O377" s="13"/>
      <c r="P377" s="13"/>
      <c r="Q377" s="13"/>
      <c r="R377" s="13"/>
      <c r="S377" s="13"/>
      <c r="T377" s="13"/>
      <c r="U377" s="87"/>
      <c r="V377" s="87"/>
      <c r="W377" s="87"/>
      <c r="X377" s="87"/>
    </row>
    <row r="378" spans="1:24" s="2" customFormat="1" x14ac:dyDescent="0.2">
      <c r="A378" s="88"/>
      <c r="E378" s="132"/>
      <c r="F378" s="132"/>
      <c r="G378" s="153"/>
      <c r="H378" s="153"/>
      <c r="I378" s="153"/>
      <c r="J378" s="153"/>
      <c r="K378" s="153"/>
      <c r="L378" s="83"/>
      <c r="M378" s="84"/>
      <c r="N378" s="92"/>
      <c r="O378" s="13"/>
      <c r="P378" s="13"/>
      <c r="Q378" s="13"/>
      <c r="R378" s="13"/>
      <c r="S378" s="13"/>
      <c r="T378" s="13"/>
      <c r="U378" s="87"/>
      <c r="V378" s="87"/>
      <c r="W378" s="87"/>
      <c r="X378" s="87"/>
    </row>
    <row r="379" spans="1:24" s="2" customFormat="1" x14ac:dyDescent="0.2">
      <c r="A379" s="88"/>
      <c r="E379" s="132"/>
      <c r="F379" s="132"/>
      <c r="G379" s="153"/>
      <c r="H379" s="153"/>
      <c r="I379" s="153"/>
      <c r="J379" s="153"/>
      <c r="K379" s="153"/>
      <c r="L379" s="83"/>
      <c r="M379" s="84"/>
      <c r="N379" s="92"/>
      <c r="O379" s="13"/>
      <c r="P379" s="13"/>
      <c r="Q379" s="13"/>
      <c r="R379" s="13"/>
      <c r="S379" s="13"/>
      <c r="T379" s="13"/>
      <c r="U379" s="87"/>
      <c r="V379" s="87"/>
      <c r="W379" s="87"/>
      <c r="X379" s="87"/>
    </row>
    <row r="380" spans="1:24" s="2" customFormat="1" x14ac:dyDescent="0.2">
      <c r="A380" s="88"/>
      <c r="E380" s="132"/>
      <c r="F380" s="132"/>
      <c r="G380" s="153"/>
      <c r="H380" s="153"/>
      <c r="I380" s="153"/>
      <c r="J380" s="153"/>
      <c r="K380" s="153"/>
      <c r="L380" s="83"/>
      <c r="M380" s="84"/>
      <c r="N380" s="92"/>
      <c r="O380" s="13"/>
      <c r="P380" s="13"/>
      <c r="Q380" s="13"/>
      <c r="R380" s="13"/>
      <c r="S380" s="13"/>
      <c r="T380" s="13"/>
      <c r="U380" s="87"/>
      <c r="V380" s="87"/>
      <c r="W380" s="87"/>
      <c r="X380" s="87"/>
    </row>
    <row r="381" spans="1:24" s="2" customFormat="1" x14ac:dyDescent="0.2">
      <c r="A381" s="88"/>
      <c r="E381" s="132"/>
      <c r="F381" s="132"/>
      <c r="G381" s="153"/>
      <c r="H381" s="153"/>
      <c r="I381" s="153"/>
      <c r="J381" s="153"/>
      <c r="K381" s="153"/>
      <c r="L381" s="83"/>
      <c r="M381" s="84"/>
      <c r="N381" s="92"/>
      <c r="O381" s="13"/>
      <c r="P381" s="13"/>
      <c r="Q381" s="13"/>
      <c r="R381" s="13"/>
      <c r="S381" s="13"/>
      <c r="T381" s="13"/>
      <c r="U381" s="87"/>
      <c r="V381" s="87"/>
      <c r="W381" s="87"/>
      <c r="X381" s="87"/>
    </row>
    <row r="382" spans="1:24" s="2" customFormat="1" x14ac:dyDescent="0.2">
      <c r="A382" s="88"/>
      <c r="E382" s="132"/>
      <c r="F382" s="132"/>
      <c r="G382" s="153"/>
      <c r="H382" s="153"/>
      <c r="I382" s="153"/>
      <c r="J382" s="153"/>
      <c r="K382" s="153"/>
      <c r="L382" s="83"/>
      <c r="M382" s="84"/>
      <c r="N382" s="92"/>
      <c r="O382" s="13"/>
      <c r="P382" s="13"/>
      <c r="Q382" s="13"/>
      <c r="R382" s="13"/>
      <c r="S382" s="13"/>
      <c r="T382" s="13"/>
      <c r="U382" s="87"/>
      <c r="V382" s="87"/>
      <c r="W382" s="87"/>
      <c r="X382" s="87"/>
    </row>
    <row r="383" spans="1:24" s="2" customFormat="1" x14ac:dyDescent="0.2">
      <c r="A383" s="88"/>
      <c r="E383" s="132"/>
      <c r="F383" s="132"/>
      <c r="G383" s="153"/>
      <c r="H383" s="153"/>
      <c r="I383" s="153"/>
      <c r="J383" s="153"/>
      <c r="K383" s="153"/>
      <c r="L383" s="83"/>
      <c r="M383" s="84"/>
      <c r="N383" s="92"/>
      <c r="O383" s="13"/>
      <c r="P383" s="13"/>
      <c r="Q383" s="13"/>
      <c r="R383" s="13"/>
      <c r="S383" s="13"/>
      <c r="T383" s="13"/>
      <c r="U383" s="87"/>
      <c r="V383" s="87"/>
      <c r="W383" s="87"/>
      <c r="X383" s="87"/>
    </row>
    <row r="384" spans="1:24" s="2" customFormat="1" x14ac:dyDescent="0.2">
      <c r="A384" s="88"/>
      <c r="E384" s="132"/>
      <c r="F384" s="132"/>
      <c r="G384" s="153"/>
      <c r="H384" s="153"/>
      <c r="I384" s="153"/>
      <c r="J384" s="153"/>
      <c r="K384" s="153"/>
      <c r="L384" s="83"/>
      <c r="M384" s="84"/>
      <c r="N384" s="92"/>
      <c r="O384" s="13"/>
      <c r="P384" s="13"/>
      <c r="Q384" s="13"/>
      <c r="R384" s="13"/>
      <c r="S384" s="13"/>
      <c r="T384" s="13"/>
      <c r="U384" s="87"/>
      <c r="V384" s="87"/>
      <c r="W384" s="87"/>
      <c r="X384" s="87"/>
    </row>
    <row r="385" spans="1:24" s="2" customFormat="1" x14ac:dyDescent="0.2">
      <c r="A385" s="88"/>
      <c r="E385" s="132"/>
      <c r="F385" s="132"/>
      <c r="G385" s="153"/>
      <c r="H385" s="153"/>
      <c r="I385" s="153"/>
      <c r="J385" s="153"/>
      <c r="K385" s="153"/>
      <c r="L385" s="83"/>
      <c r="M385" s="84"/>
      <c r="N385" s="92"/>
      <c r="O385" s="13"/>
      <c r="P385" s="13"/>
      <c r="Q385" s="13"/>
      <c r="R385" s="13"/>
      <c r="S385" s="13"/>
      <c r="T385" s="13"/>
      <c r="U385" s="87"/>
      <c r="V385" s="87"/>
      <c r="W385" s="87"/>
      <c r="X385" s="87"/>
    </row>
    <row r="386" spans="1:24" s="2" customFormat="1" x14ac:dyDescent="0.2">
      <c r="A386" s="88"/>
      <c r="E386" s="132"/>
      <c r="F386" s="132"/>
      <c r="G386" s="153"/>
      <c r="H386" s="153"/>
      <c r="I386" s="153"/>
      <c r="J386" s="153"/>
      <c r="K386" s="153"/>
      <c r="L386" s="83"/>
      <c r="M386" s="84"/>
      <c r="N386" s="92"/>
      <c r="O386" s="13"/>
      <c r="P386" s="13"/>
      <c r="Q386" s="13"/>
      <c r="R386" s="13"/>
      <c r="S386" s="13"/>
      <c r="T386" s="13"/>
      <c r="U386" s="87"/>
      <c r="V386" s="87"/>
      <c r="W386" s="87"/>
      <c r="X386" s="87"/>
    </row>
    <row r="387" spans="1:24" s="2" customFormat="1" x14ac:dyDescent="0.2">
      <c r="A387" s="88"/>
      <c r="E387" s="132"/>
      <c r="F387" s="132"/>
      <c r="G387" s="153"/>
      <c r="H387" s="153"/>
      <c r="I387" s="153"/>
      <c r="J387" s="153"/>
      <c r="K387" s="153"/>
      <c r="L387" s="83"/>
      <c r="M387" s="84"/>
      <c r="N387" s="92"/>
      <c r="O387" s="13"/>
      <c r="P387" s="13"/>
      <c r="Q387" s="13"/>
      <c r="R387" s="13"/>
      <c r="S387" s="13"/>
      <c r="T387" s="13"/>
      <c r="U387" s="87"/>
      <c r="V387" s="87"/>
      <c r="W387" s="87"/>
      <c r="X387" s="87"/>
    </row>
    <row r="388" spans="1:24" s="2" customFormat="1" x14ac:dyDescent="0.2">
      <c r="A388" s="88"/>
      <c r="E388" s="132"/>
      <c r="F388" s="132"/>
      <c r="G388" s="153"/>
      <c r="H388" s="153"/>
      <c r="I388" s="153"/>
      <c r="J388" s="153"/>
      <c r="K388" s="153"/>
      <c r="L388" s="83"/>
      <c r="M388" s="84"/>
      <c r="N388" s="92"/>
      <c r="O388" s="13"/>
      <c r="P388" s="13"/>
      <c r="Q388" s="13"/>
      <c r="R388" s="13"/>
      <c r="S388" s="13"/>
      <c r="T388" s="13"/>
      <c r="U388" s="87"/>
      <c r="V388" s="87"/>
      <c r="W388" s="87"/>
      <c r="X388" s="87"/>
    </row>
    <row r="389" spans="1:24" s="2" customFormat="1" x14ac:dyDescent="0.2">
      <c r="A389" s="88"/>
      <c r="E389" s="132"/>
      <c r="F389" s="132"/>
      <c r="G389" s="153"/>
      <c r="H389" s="153"/>
      <c r="I389" s="153"/>
      <c r="J389" s="153"/>
      <c r="K389" s="153"/>
      <c r="L389" s="83"/>
      <c r="M389" s="84"/>
      <c r="N389" s="92"/>
      <c r="O389" s="13"/>
      <c r="P389" s="13"/>
      <c r="Q389" s="13"/>
      <c r="R389" s="13"/>
      <c r="S389" s="13"/>
      <c r="T389" s="13"/>
      <c r="U389" s="87"/>
      <c r="V389" s="87"/>
      <c r="W389" s="87"/>
      <c r="X389" s="87"/>
    </row>
    <row r="390" spans="1:24" s="2" customFormat="1" x14ac:dyDescent="0.2">
      <c r="A390" s="88"/>
      <c r="E390" s="132"/>
      <c r="F390" s="132"/>
      <c r="G390" s="153"/>
      <c r="H390" s="153"/>
      <c r="I390" s="153"/>
      <c r="J390" s="153"/>
      <c r="K390" s="153"/>
      <c r="L390" s="83"/>
      <c r="M390" s="84"/>
      <c r="N390" s="92"/>
      <c r="O390" s="13"/>
      <c r="P390" s="13"/>
      <c r="Q390" s="13"/>
      <c r="R390" s="13"/>
      <c r="S390" s="13"/>
      <c r="T390" s="13"/>
      <c r="U390" s="87"/>
      <c r="V390" s="87"/>
      <c r="W390" s="87"/>
      <c r="X390" s="87"/>
    </row>
    <row r="391" spans="1:24" s="2" customFormat="1" x14ac:dyDescent="0.2">
      <c r="A391" s="88"/>
      <c r="E391" s="132"/>
      <c r="F391" s="132"/>
      <c r="G391" s="153"/>
      <c r="H391" s="153"/>
      <c r="I391" s="153"/>
      <c r="J391" s="153"/>
      <c r="K391" s="153"/>
      <c r="L391" s="83"/>
      <c r="M391" s="84"/>
      <c r="N391" s="92"/>
      <c r="O391" s="13"/>
      <c r="P391" s="13"/>
      <c r="Q391" s="13"/>
      <c r="R391" s="13"/>
      <c r="S391" s="13"/>
      <c r="T391" s="13"/>
      <c r="U391" s="87"/>
      <c r="V391" s="87"/>
      <c r="W391" s="87"/>
      <c r="X391" s="87"/>
    </row>
    <row r="392" spans="1:24" s="2" customFormat="1" x14ac:dyDescent="0.2">
      <c r="A392" s="88"/>
      <c r="E392" s="132"/>
      <c r="F392" s="132"/>
      <c r="G392" s="153"/>
      <c r="H392" s="153"/>
      <c r="I392" s="153"/>
      <c r="J392" s="153"/>
      <c r="K392" s="153"/>
      <c r="L392" s="83"/>
      <c r="M392" s="84"/>
      <c r="N392" s="92"/>
      <c r="O392" s="13"/>
      <c r="P392" s="13"/>
      <c r="Q392" s="13"/>
      <c r="R392" s="13"/>
      <c r="S392" s="13"/>
      <c r="T392" s="13"/>
      <c r="U392" s="87"/>
      <c r="V392" s="87"/>
      <c r="W392" s="87"/>
      <c r="X392" s="87"/>
    </row>
    <row r="393" spans="1:24" s="2" customFormat="1" x14ac:dyDescent="0.2">
      <c r="A393" s="88"/>
      <c r="E393" s="132"/>
      <c r="F393" s="132"/>
      <c r="G393" s="153"/>
      <c r="H393" s="153"/>
      <c r="I393" s="153"/>
      <c r="J393" s="153"/>
      <c r="K393" s="153"/>
      <c r="L393" s="83"/>
      <c r="M393" s="84"/>
      <c r="N393" s="92"/>
      <c r="O393" s="13"/>
      <c r="P393" s="13"/>
      <c r="Q393" s="13"/>
      <c r="R393" s="13"/>
      <c r="S393" s="13"/>
      <c r="T393" s="13"/>
      <c r="U393" s="87"/>
      <c r="V393" s="87"/>
      <c r="W393" s="87"/>
      <c r="X393" s="87"/>
    </row>
    <row r="394" spans="1:24" s="2" customFormat="1" x14ac:dyDescent="0.2">
      <c r="A394" s="88"/>
      <c r="E394" s="132"/>
      <c r="F394" s="132"/>
      <c r="G394" s="153"/>
      <c r="H394" s="153"/>
      <c r="I394" s="153"/>
      <c r="J394" s="153"/>
      <c r="K394" s="153"/>
      <c r="L394" s="83"/>
      <c r="M394" s="84"/>
      <c r="N394" s="92"/>
      <c r="O394" s="13"/>
      <c r="P394" s="13"/>
      <c r="Q394" s="13"/>
      <c r="R394" s="13"/>
      <c r="S394" s="13"/>
      <c r="T394" s="13"/>
      <c r="U394" s="87"/>
      <c r="V394" s="87"/>
      <c r="W394" s="87"/>
      <c r="X394" s="87"/>
    </row>
    <row r="395" spans="1:24" s="2" customFormat="1" x14ac:dyDescent="0.2">
      <c r="A395" s="88"/>
      <c r="E395" s="132"/>
      <c r="F395" s="132"/>
      <c r="G395" s="153"/>
      <c r="H395" s="153"/>
      <c r="I395" s="153"/>
      <c r="J395" s="153"/>
      <c r="K395" s="153"/>
      <c r="L395" s="83"/>
      <c r="M395" s="84"/>
      <c r="N395" s="92"/>
      <c r="O395" s="13"/>
      <c r="P395" s="13"/>
      <c r="Q395" s="13"/>
      <c r="R395" s="13"/>
      <c r="S395" s="13"/>
      <c r="T395" s="13"/>
      <c r="U395" s="87"/>
      <c r="V395" s="87"/>
      <c r="W395" s="87"/>
      <c r="X395" s="87"/>
    </row>
    <row r="396" spans="1:24" s="2" customFormat="1" x14ac:dyDescent="0.2">
      <c r="A396" s="88"/>
      <c r="E396" s="132"/>
      <c r="F396" s="132"/>
      <c r="G396" s="153"/>
      <c r="H396" s="153"/>
      <c r="I396" s="153"/>
      <c r="J396" s="153"/>
      <c r="K396" s="153"/>
      <c r="L396" s="83"/>
      <c r="M396" s="84"/>
      <c r="N396" s="92"/>
      <c r="O396" s="13"/>
      <c r="P396" s="13"/>
      <c r="Q396" s="13"/>
      <c r="R396" s="13"/>
      <c r="S396" s="13"/>
      <c r="T396" s="13"/>
      <c r="U396" s="87"/>
      <c r="V396" s="87"/>
      <c r="W396" s="87"/>
      <c r="X396" s="87"/>
    </row>
    <row r="397" spans="1:24" s="2" customFormat="1" x14ac:dyDescent="0.2">
      <c r="A397" s="88"/>
      <c r="E397" s="132"/>
      <c r="F397" s="132"/>
      <c r="G397" s="153"/>
      <c r="H397" s="153"/>
      <c r="I397" s="153"/>
      <c r="J397" s="153"/>
      <c r="K397" s="153"/>
      <c r="L397" s="83"/>
      <c r="M397" s="84"/>
      <c r="N397" s="92"/>
      <c r="O397" s="13"/>
      <c r="P397" s="13"/>
      <c r="Q397" s="13"/>
      <c r="R397" s="13"/>
      <c r="S397" s="13"/>
      <c r="T397" s="13"/>
      <c r="U397" s="87"/>
      <c r="V397" s="87"/>
      <c r="W397" s="87"/>
      <c r="X397" s="87"/>
    </row>
    <row r="398" spans="1:24" s="2" customFormat="1" x14ac:dyDescent="0.2">
      <c r="A398" s="88"/>
      <c r="E398" s="132"/>
      <c r="F398" s="132"/>
      <c r="G398" s="153"/>
      <c r="H398" s="153"/>
      <c r="I398" s="153"/>
      <c r="J398" s="153"/>
      <c r="K398" s="153"/>
      <c r="L398" s="83"/>
      <c r="M398" s="84"/>
      <c r="N398" s="92"/>
      <c r="O398" s="13"/>
      <c r="P398" s="13"/>
      <c r="Q398" s="13"/>
      <c r="R398" s="13"/>
      <c r="S398" s="13"/>
      <c r="T398" s="13"/>
      <c r="U398" s="87"/>
      <c r="V398" s="87"/>
      <c r="W398" s="87"/>
      <c r="X398" s="87"/>
    </row>
    <row r="399" spans="1:24" s="2" customFormat="1" x14ac:dyDescent="0.2">
      <c r="A399" s="88"/>
      <c r="E399" s="132"/>
      <c r="F399" s="132"/>
      <c r="G399" s="153"/>
      <c r="H399" s="153"/>
      <c r="I399" s="153"/>
      <c r="J399" s="153"/>
      <c r="K399" s="153"/>
      <c r="L399" s="83"/>
      <c r="M399" s="84"/>
      <c r="N399" s="92"/>
      <c r="O399" s="13"/>
      <c r="P399" s="13"/>
      <c r="Q399" s="13"/>
      <c r="R399" s="13"/>
      <c r="S399" s="13"/>
      <c r="T399" s="13"/>
      <c r="U399" s="87"/>
      <c r="V399" s="87"/>
      <c r="W399" s="87"/>
      <c r="X399" s="87"/>
    </row>
    <row r="400" spans="1:24" s="2" customFormat="1" x14ac:dyDescent="0.2">
      <c r="A400" s="88"/>
      <c r="E400" s="132"/>
      <c r="F400" s="132"/>
      <c r="G400" s="153"/>
      <c r="H400" s="153"/>
      <c r="I400" s="153"/>
      <c r="J400" s="153"/>
      <c r="K400" s="153"/>
      <c r="L400" s="83"/>
      <c r="M400" s="84"/>
      <c r="N400" s="92"/>
      <c r="O400" s="13"/>
      <c r="P400" s="13"/>
      <c r="Q400" s="13"/>
      <c r="R400" s="13"/>
      <c r="S400" s="13"/>
      <c r="T400" s="13"/>
      <c r="U400" s="87"/>
      <c r="V400" s="87"/>
      <c r="W400" s="87"/>
      <c r="X400" s="87"/>
    </row>
    <row r="401" spans="1:24" s="2" customFormat="1" x14ac:dyDescent="0.2">
      <c r="A401" s="88"/>
      <c r="E401" s="132"/>
      <c r="F401" s="132"/>
      <c r="G401" s="153"/>
      <c r="H401" s="153"/>
      <c r="I401" s="153"/>
      <c r="J401" s="153"/>
      <c r="K401" s="153"/>
      <c r="L401" s="83"/>
      <c r="M401" s="84"/>
      <c r="N401" s="92"/>
      <c r="O401" s="13"/>
      <c r="P401" s="13"/>
      <c r="Q401" s="13"/>
      <c r="R401" s="13"/>
      <c r="S401" s="13"/>
      <c r="T401" s="13"/>
      <c r="U401" s="87"/>
      <c r="V401" s="87"/>
      <c r="W401" s="87"/>
      <c r="X401" s="87"/>
    </row>
    <row r="402" spans="1:24" s="2" customFormat="1" x14ac:dyDescent="0.2">
      <c r="A402" s="88"/>
      <c r="E402" s="132"/>
      <c r="F402" s="132"/>
      <c r="G402" s="153"/>
      <c r="H402" s="153"/>
      <c r="I402" s="153"/>
      <c r="J402" s="153"/>
      <c r="K402" s="153"/>
      <c r="L402" s="83"/>
      <c r="M402" s="84"/>
      <c r="N402" s="92"/>
      <c r="O402" s="13"/>
      <c r="P402" s="13"/>
      <c r="Q402" s="13"/>
      <c r="R402" s="13"/>
      <c r="S402" s="13"/>
      <c r="T402" s="13"/>
      <c r="U402" s="87"/>
      <c r="V402" s="87"/>
      <c r="W402" s="87"/>
      <c r="X402" s="87"/>
    </row>
    <row r="403" spans="1:24" s="2" customFormat="1" x14ac:dyDescent="0.2">
      <c r="A403" s="88"/>
      <c r="E403" s="132"/>
      <c r="F403" s="132"/>
      <c r="G403" s="153"/>
      <c r="H403" s="153"/>
      <c r="I403" s="153"/>
      <c r="J403" s="153"/>
      <c r="K403" s="153"/>
      <c r="L403" s="83"/>
      <c r="M403" s="84"/>
      <c r="N403" s="92"/>
      <c r="O403" s="13"/>
      <c r="P403" s="13"/>
      <c r="Q403" s="13"/>
      <c r="R403" s="13"/>
      <c r="S403" s="13"/>
      <c r="T403" s="13"/>
      <c r="U403" s="87"/>
      <c r="V403" s="87"/>
      <c r="W403" s="87"/>
      <c r="X403" s="87"/>
    </row>
    <row r="404" spans="1:24" s="2" customFormat="1" x14ac:dyDescent="0.2">
      <c r="A404" s="88"/>
      <c r="E404" s="132"/>
      <c r="F404" s="132"/>
      <c r="G404" s="153"/>
      <c r="H404" s="153"/>
      <c r="I404" s="153"/>
      <c r="J404" s="153"/>
      <c r="K404" s="153"/>
      <c r="L404" s="83"/>
      <c r="M404" s="84"/>
      <c r="N404" s="92"/>
      <c r="O404" s="13"/>
      <c r="P404" s="13"/>
      <c r="Q404" s="13"/>
      <c r="R404" s="13"/>
      <c r="S404" s="13"/>
      <c r="T404" s="13"/>
      <c r="U404" s="87"/>
      <c r="V404" s="87"/>
      <c r="W404" s="87"/>
      <c r="X404" s="87"/>
    </row>
    <row r="405" spans="1:24" s="2" customFormat="1" x14ac:dyDescent="0.2">
      <c r="A405" s="88"/>
      <c r="E405" s="132"/>
      <c r="F405" s="132"/>
      <c r="G405" s="153"/>
      <c r="H405" s="153"/>
      <c r="I405" s="153"/>
      <c r="J405" s="153"/>
      <c r="K405" s="153"/>
      <c r="L405" s="83"/>
      <c r="M405" s="84"/>
      <c r="N405" s="92"/>
      <c r="O405" s="13"/>
      <c r="P405" s="13"/>
      <c r="Q405" s="13"/>
      <c r="R405" s="13"/>
      <c r="S405" s="13"/>
      <c r="T405" s="13"/>
      <c r="U405" s="87"/>
      <c r="V405" s="87"/>
      <c r="W405" s="87"/>
      <c r="X405" s="87"/>
    </row>
    <row r="406" spans="1:24" s="2" customFormat="1" x14ac:dyDescent="0.2">
      <c r="A406" s="88"/>
      <c r="E406" s="132"/>
      <c r="F406" s="132"/>
      <c r="G406" s="153"/>
      <c r="H406" s="153"/>
      <c r="I406" s="153"/>
      <c r="J406" s="153"/>
      <c r="K406" s="153"/>
      <c r="L406" s="83"/>
      <c r="M406" s="84"/>
      <c r="N406" s="92"/>
      <c r="O406" s="13"/>
      <c r="P406" s="13"/>
      <c r="Q406" s="13"/>
      <c r="R406" s="13"/>
      <c r="S406" s="13"/>
      <c r="T406" s="13"/>
      <c r="U406" s="87"/>
      <c r="V406" s="87"/>
      <c r="W406" s="87"/>
      <c r="X406" s="87"/>
    </row>
    <row r="407" spans="1:24" s="2" customFormat="1" x14ac:dyDescent="0.2">
      <c r="A407" s="88"/>
      <c r="E407" s="132"/>
      <c r="F407" s="132"/>
      <c r="G407" s="153"/>
      <c r="H407" s="153"/>
      <c r="I407" s="153"/>
      <c r="J407" s="153"/>
      <c r="K407" s="153"/>
      <c r="L407" s="83"/>
      <c r="M407" s="84"/>
      <c r="N407" s="92"/>
      <c r="O407" s="13"/>
      <c r="P407" s="13"/>
      <c r="Q407" s="13"/>
      <c r="R407" s="13"/>
      <c r="S407" s="13"/>
      <c r="T407" s="13"/>
      <c r="U407" s="87"/>
      <c r="V407" s="87"/>
      <c r="W407" s="87"/>
      <c r="X407" s="87"/>
    </row>
    <row r="408" spans="1:24" s="2" customFormat="1" x14ac:dyDescent="0.2">
      <c r="A408" s="88"/>
      <c r="E408" s="132"/>
      <c r="F408" s="132"/>
      <c r="G408" s="153"/>
      <c r="H408" s="153"/>
      <c r="I408" s="153"/>
      <c r="J408" s="153"/>
      <c r="K408" s="153"/>
      <c r="L408" s="83"/>
      <c r="M408" s="84"/>
      <c r="N408" s="92"/>
      <c r="O408" s="13"/>
      <c r="P408" s="13"/>
      <c r="Q408" s="13"/>
      <c r="R408" s="13"/>
      <c r="S408" s="13"/>
      <c r="T408" s="13"/>
      <c r="U408" s="87"/>
      <c r="V408" s="87"/>
      <c r="W408" s="87"/>
      <c r="X408" s="87"/>
    </row>
    <row r="409" spans="1:24" s="2" customFormat="1" x14ac:dyDescent="0.2">
      <c r="A409" s="88"/>
      <c r="E409" s="132"/>
      <c r="F409" s="132"/>
      <c r="G409" s="153"/>
      <c r="H409" s="153"/>
      <c r="I409" s="153"/>
      <c r="J409" s="153"/>
      <c r="K409" s="153"/>
      <c r="L409" s="83"/>
      <c r="M409" s="84"/>
      <c r="N409" s="92"/>
      <c r="O409" s="13"/>
      <c r="P409" s="13"/>
      <c r="Q409" s="13"/>
      <c r="R409" s="13"/>
      <c r="S409" s="13"/>
      <c r="T409" s="13"/>
      <c r="U409" s="87"/>
      <c r="V409" s="87"/>
      <c r="W409" s="87"/>
      <c r="X409" s="87"/>
    </row>
    <row r="410" spans="1:24" s="2" customFormat="1" x14ac:dyDescent="0.2">
      <c r="A410" s="88"/>
      <c r="E410" s="132"/>
      <c r="F410" s="132"/>
      <c r="G410" s="153"/>
      <c r="H410" s="153"/>
      <c r="I410" s="153"/>
      <c r="J410" s="153"/>
      <c r="K410" s="153"/>
      <c r="L410" s="83"/>
      <c r="M410" s="84"/>
      <c r="N410" s="92"/>
      <c r="O410" s="13"/>
      <c r="P410" s="13"/>
      <c r="Q410" s="13"/>
      <c r="R410" s="13"/>
      <c r="S410" s="13"/>
      <c r="T410" s="13"/>
      <c r="U410" s="87"/>
      <c r="V410" s="87"/>
      <c r="W410" s="87"/>
      <c r="X410" s="87"/>
    </row>
    <row r="411" spans="1:24" s="2" customFormat="1" x14ac:dyDescent="0.2">
      <c r="A411" s="88"/>
      <c r="E411" s="132"/>
      <c r="F411" s="132"/>
      <c r="G411" s="153"/>
      <c r="H411" s="153"/>
      <c r="I411" s="153"/>
      <c r="J411" s="153"/>
      <c r="K411" s="153"/>
      <c r="L411" s="83"/>
      <c r="M411" s="84"/>
      <c r="N411" s="92"/>
      <c r="O411" s="13"/>
      <c r="P411" s="13"/>
      <c r="Q411" s="13"/>
      <c r="R411" s="13"/>
      <c r="S411" s="13"/>
      <c r="T411" s="13"/>
      <c r="U411" s="87"/>
      <c r="V411" s="87"/>
      <c r="W411" s="87"/>
      <c r="X411" s="87"/>
    </row>
    <row r="412" spans="1:24" s="2" customFormat="1" x14ac:dyDescent="0.2">
      <c r="A412" s="88"/>
      <c r="E412" s="132"/>
      <c r="F412" s="132"/>
      <c r="G412" s="153"/>
      <c r="H412" s="153"/>
      <c r="I412" s="153"/>
      <c r="J412" s="153"/>
      <c r="K412" s="153"/>
      <c r="L412" s="83"/>
      <c r="M412" s="84"/>
      <c r="N412" s="92"/>
      <c r="O412" s="13"/>
      <c r="P412" s="13"/>
      <c r="Q412" s="13"/>
      <c r="R412" s="13"/>
      <c r="S412" s="13"/>
      <c r="T412" s="13"/>
      <c r="U412" s="87"/>
      <c r="V412" s="87"/>
      <c r="W412" s="87"/>
      <c r="X412" s="87"/>
    </row>
    <row r="413" spans="1:24" s="2" customFormat="1" x14ac:dyDescent="0.2">
      <c r="A413" s="88"/>
      <c r="E413" s="132"/>
      <c r="F413" s="132"/>
      <c r="G413" s="153"/>
      <c r="H413" s="153"/>
      <c r="I413" s="153"/>
      <c r="J413" s="153"/>
      <c r="K413" s="153"/>
      <c r="L413" s="83"/>
      <c r="M413" s="84"/>
      <c r="N413" s="92"/>
      <c r="O413" s="13"/>
      <c r="P413" s="13"/>
      <c r="Q413" s="13"/>
      <c r="R413" s="13"/>
      <c r="S413" s="13"/>
      <c r="T413" s="13"/>
      <c r="U413" s="87"/>
      <c r="V413" s="87"/>
      <c r="W413" s="87"/>
      <c r="X413" s="87"/>
    </row>
    <row r="414" spans="1:24" s="2" customFormat="1" x14ac:dyDescent="0.2">
      <c r="A414" s="88"/>
      <c r="E414" s="132"/>
      <c r="F414" s="132"/>
      <c r="G414" s="153"/>
      <c r="H414" s="153"/>
      <c r="I414" s="153"/>
      <c r="J414" s="153"/>
      <c r="K414" s="153"/>
      <c r="L414" s="83"/>
      <c r="M414" s="84"/>
      <c r="N414" s="92"/>
      <c r="O414" s="13"/>
      <c r="P414" s="13"/>
      <c r="Q414" s="13"/>
      <c r="R414" s="13"/>
      <c r="S414" s="13"/>
      <c r="T414" s="13"/>
      <c r="U414" s="87"/>
      <c r="V414" s="87"/>
      <c r="W414" s="87"/>
      <c r="X414" s="87"/>
    </row>
    <row r="415" spans="1:24" s="2" customFormat="1" x14ac:dyDescent="0.2">
      <c r="A415" s="88"/>
      <c r="E415" s="132"/>
      <c r="F415" s="132"/>
      <c r="G415" s="153"/>
      <c r="H415" s="153"/>
      <c r="I415" s="153"/>
      <c r="J415" s="153"/>
      <c r="K415" s="153"/>
      <c r="L415" s="83"/>
      <c r="M415" s="84"/>
      <c r="N415" s="92"/>
      <c r="O415" s="13"/>
      <c r="P415" s="13"/>
      <c r="Q415" s="13"/>
      <c r="R415" s="13"/>
      <c r="S415" s="13"/>
      <c r="T415" s="13"/>
      <c r="U415" s="87"/>
      <c r="V415" s="87"/>
      <c r="W415" s="87"/>
      <c r="X415" s="87"/>
    </row>
    <row r="416" spans="1:24" s="2" customFormat="1" x14ac:dyDescent="0.2">
      <c r="A416" s="88"/>
      <c r="E416" s="132"/>
      <c r="F416" s="132"/>
      <c r="G416" s="153"/>
      <c r="H416" s="153"/>
      <c r="I416" s="153"/>
      <c r="J416" s="153"/>
      <c r="K416" s="153"/>
      <c r="L416" s="83"/>
      <c r="M416" s="84"/>
      <c r="N416" s="92"/>
      <c r="O416" s="13"/>
      <c r="P416" s="13"/>
      <c r="Q416" s="13"/>
      <c r="R416" s="13"/>
      <c r="S416" s="13"/>
      <c r="T416" s="13"/>
      <c r="U416" s="87"/>
      <c r="V416" s="87"/>
      <c r="W416" s="87"/>
      <c r="X416" s="87"/>
    </row>
    <row r="417" spans="1:24" s="2" customFormat="1" x14ac:dyDescent="0.2">
      <c r="A417" s="88"/>
      <c r="E417" s="132"/>
      <c r="F417" s="132"/>
      <c r="G417" s="153"/>
      <c r="H417" s="153"/>
      <c r="I417" s="153"/>
      <c r="J417" s="153"/>
      <c r="K417" s="153"/>
      <c r="L417" s="83"/>
      <c r="M417" s="84"/>
      <c r="N417" s="92"/>
      <c r="O417" s="13"/>
      <c r="P417" s="13"/>
      <c r="Q417" s="13"/>
      <c r="R417" s="13"/>
      <c r="S417" s="13"/>
      <c r="T417" s="13"/>
      <c r="U417" s="87"/>
      <c r="V417" s="87"/>
      <c r="W417" s="87"/>
      <c r="X417" s="87"/>
    </row>
    <row r="418" spans="1:24" s="2" customFormat="1" x14ac:dyDescent="0.2">
      <c r="A418" s="88"/>
      <c r="E418" s="132"/>
      <c r="F418" s="132"/>
      <c r="G418" s="153"/>
      <c r="H418" s="153"/>
      <c r="I418" s="153"/>
      <c r="J418" s="153"/>
      <c r="K418" s="153"/>
      <c r="L418" s="83"/>
      <c r="M418" s="84"/>
      <c r="N418" s="92"/>
      <c r="O418" s="13"/>
      <c r="P418" s="13"/>
      <c r="Q418" s="13"/>
      <c r="R418" s="13"/>
      <c r="S418" s="13"/>
      <c r="T418" s="13"/>
      <c r="U418" s="87"/>
      <c r="V418" s="87"/>
      <c r="W418" s="87"/>
      <c r="X418" s="87"/>
    </row>
    <row r="419" spans="1:24" s="2" customFormat="1" x14ac:dyDescent="0.2">
      <c r="A419" s="88"/>
      <c r="E419" s="132"/>
      <c r="F419" s="132"/>
      <c r="G419" s="153"/>
      <c r="H419" s="153"/>
      <c r="I419" s="153"/>
      <c r="J419" s="153"/>
      <c r="K419" s="153"/>
      <c r="L419" s="83"/>
      <c r="M419" s="84"/>
      <c r="N419" s="92"/>
      <c r="O419" s="13"/>
      <c r="P419" s="13"/>
      <c r="Q419" s="13"/>
      <c r="R419" s="13"/>
      <c r="S419" s="13"/>
      <c r="T419" s="13"/>
      <c r="U419" s="87"/>
      <c r="V419" s="87"/>
      <c r="W419" s="87"/>
      <c r="X419" s="87"/>
    </row>
    <row r="420" spans="1:24" s="2" customFormat="1" x14ac:dyDescent="0.2">
      <c r="A420" s="88"/>
      <c r="E420" s="132"/>
      <c r="F420" s="132"/>
      <c r="G420" s="153"/>
      <c r="H420" s="153"/>
      <c r="I420" s="153"/>
      <c r="J420" s="153"/>
      <c r="K420" s="153"/>
      <c r="L420" s="83"/>
      <c r="M420" s="84"/>
      <c r="N420" s="92"/>
      <c r="O420" s="13"/>
      <c r="P420" s="13"/>
      <c r="Q420" s="13"/>
      <c r="R420" s="13"/>
      <c r="S420" s="13"/>
      <c r="T420" s="13"/>
      <c r="U420" s="87"/>
      <c r="V420" s="87"/>
      <c r="W420" s="87"/>
      <c r="X420" s="87"/>
    </row>
    <row r="421" spans="1:24" s="2" customFormat="1" x14ac:dyDescent="0.2">
      <c r="A421" s="88"/>
      <c r="E421" s="132"/>
      <c r="F421" s="132"/>
      <c r="G421" s="153"/>
      <c r="H421" s="153"/>
      <c r="I421" s="153"/>
      <c r="J421" s="153"/>
      <c r="K421" s="153"/>
      <c r="L421" s="83"/>
      <c r="M421" s="84"/>
      <c r="N421" s="92"/>
      <c r="O421" s="13"/>
      <c r="P421" s="13"/>
      <c r="Q421" s="13"/>
      <c r="R421" s="13"/>
      <c r="S421" s="13"/>
      <c r="T421" s="13"/>
      <c r="U421" s="87"/>
      <c r="V421" s="87"/>
      <c r="W421" s="87"/>
      <c r="X421" s="87"/>
    </row>
    <row r="422" spans="1:24" s="2" customFormat="1" x14ac:dyDescent="0.2">
      <c r="A422" s="88"/>
      <c r="E422" s="132"/>
      <c r="F422" s="132"/>
      <c r="G422" s="153"/>
      <c r="H422" s="153"/>
      <c r="I422" s="153"/>
      <c r="J422" s="153"/>
      <c r="K422" s="153"/>
      <c r="L422" s="83"/>
      <c r="M422" s="84"/>
      <c r="N422" s="92"/>
      <c r="O422" s="13"/>
      <c r="P422" s="13"/>
      <c r="Q422" s="13"/>
      <c r="R422" s="13"/>
      <c r="S422" s="13"/>
      <c r="T422" s="13"/>
      <c r="U422" s="87"/>
      <c r="V422" s="87"/>
      <c r="W422" s="87"/>
      <c r="X422" s="87"/>
    </row>
    <row r="423" spans="1:24" s="2" customFormat="1" x14ac:dyDescent="0.2">
      <c r="A423" s="88"/>
      <c r="E423" s="132"/>
      <c r="F423" s="132"/>
      <c r="G423" s="153"/>
      <c r="H423" s="153"/>
      <c r="I423" s="153"/>
      <c r="J423" s="153"/>
      <c r="K423" s="153"/>
      <c r="L423" s="83"/>
      <c r="M423" s="84"/>
      <c r="N423" s="92"/>
      <c r="O423" s="13"/>
      <c r="P423" s="13"/>
      <c r="Q423" s="13"/>
      <c r="R423" s="13"/>
      <c r="S423" s="13"/>
      <c r="T423" s="13"/>
      <c r="U423" s="87"/>
      <c r="V423" s="87"/>
      <c r="W423" s="87"/>
      <c r="X423" s="87"/>
    </row>
    <row r="424" spans="1:24" s="2" customFormat="1" x14ac:dyDescent="0.2">
      <c r="A424" s="88"/>
      <c r="E424" s="132"/>
      <c r="F424" s="132"/>
      <c r="G424" s="153"/>
      <c r="H424" s="153"/>
      <c r="I424" s="153"/>
      <c r="J424" s="153"/>
      <c r="K424" s="153"/>
      <c r="L424" s="83"/>
      <c r="M424" s="84"/>
      <c r="N424" s="92"/>
      <c r="O424" s="13"/>
      <c r="P424" s="13"/>
      <c r="Q424" s="13"/>
      <c r="R424" s="13"/>
      <c r="S424" s="13"/>
      <c r="T424" s="13"/>
      <c r="U424" s="87"/>
      <c r="V424" s="87"/>
      <c r="W424" s="87"/>
      <c r="X424" s="87"/>
    </row>
    <row r="425" spans="1:24" s="2" customFormat="1" x14ac:dyDescent="0.2">
      <c r="A425" s="88"/>
      <c r="E425" s="132"/>
      <c r="F425" s="132"/>
      <c r="G425" s="153"/>
      <c r="H425" s="153"/>
      <c r="I425" s="153"/>
      <c r="J425" s="153"/>
      <c r="K425" s="153"/>
      <c r="L425" s="83"/>
      <c r="M425" s="84"/>
      <c r="N425" s="92"/>
      <c r="O425" s="13"/>
      <c r="P425" s="13"/>
      <c r="Q425" s="13"/>
      <c r="R425" s="13"/>
      <c r="S425" s="13"/>
      <c r="T425" s="13"/>
      <c r="U425" s="87"/>
      <c r="V425" s="87"/>
      <c r="W425" s="87"/>
      <c r="X425" s="87"/>
    </row>
    <row r="426" spans="1:24" s="2" customFormat="1" x14ac:dyDescent="0.2">
      <c r="A426" s="88"/>
      <c r="E426" s="132"/>
      <c r="F426" s="132"/>
      <c r="G426" s="153"/>
      <c r="H426" s="153"/>
      <c r="I426" s="153"/>
      <c r="J426" s="153"/>
      <c r="K426" s="153"/>
      <c r="L426" s="83"/>
      <c r="M426" s="84"/>
      <c r="N426" s="92"/>
      <c r="O426" s="13"/>
      <c r="P426" s="13"/>
      <c r="Q426" s="13"/>
      <c r="R426" s="13"/>
      <c r="S426" s="13"/>
      <c r="T426" s="13"/>
      <c r="U426" s="87"/>
      <c r="V426" s="87"/>
      <c r="W426" s="87"/>
      <c r="X426" s="87"/>
    </row>
    <row r="427" spans="1:24" s="2" customFormat="1" x14ac:dyDescent="0.2">
      <c r="A427" s="88"/>
      <c r="E427" s="132"/>
      <c r="F427" s="132"/>
      <c r="G427" s="153"/>
      <c r="H427" s="153"/>
      <c r="I427" s="153"/>
      <c r="J427" s="153"/>
      <c r="K427" s="153"/>
      <c r="L427" s="83"/>
      <c r="M427" s="84"/>
      <c r="N427" s="92"/>
      <c r="O427" s="13"/>
      <c r="P427" s="13"/>
      <c r="Q427" s="13"/>
      <c r="R427" s="13"/>
      <c r="S427" s="13"/>
      <c r="T427" s="13"/>
      <c r="U427" s="87"/>
      <c r="V427" s="87"/>
      <c r="W427" s="87"/>
      <c r="X427" s="87"/>
    </row>
    <row r="428" spans="1:24" s="2" customFormat="1" x14ac:dyDescent="0.2">
      <c r="A428" s="88"/>
      <c r="E428" s="132"/>
      <c r="F428" s="132"/>
      <c r="G428" s="153"/>
      <c r="H428" s="153"/>
      <c r="I428" s="153"/>
      <c r="J428" s="153"/>
      <c r="K428" s="153"/>
      <c r="L428" s="83"/>
      <c r="M428" s="84"/>
      <c r="N428" s="92"/>
      <c r="O428" s="13"/>
      <c r="P428" s="13"/>
      <c r="Q428" s="13"/>
      <c r="R428" s="13"/>
      <c r="S428" s="13"/>
      <c r="T428" s="13"/>
      <c r="U428" s="87"/>
      <c r="V428" s="87"/>
      <c r="W428" s="87"/>
      <c r="X428" s="87"/>
    </row>
    <row r="429" spans="1:24" s="2" customFormat="1" x14ac:dyDescent="0.2">
      <c r="A429" s="88"/>
      <c r="E429" s="132"/>
      <c r="F429" s="132"/>
      <c r="G429" s="153"/>
      <c r="H429" s="153"/>
      <c r="I429" s="153"/>
      <c r="J429" s="153"/>
      <c r="K429" s="153"/>
      <c r="L429" s="83"/>
      <c r="M429" s="84"/>
      <c r="N429" s="92"/>
      <c r="O429" s="13"/>
      <c r="P429" s="13"/>
      <c r="Q429" s="13"/>
      <c r="R429" s="13"/>
      <c r="S429" s="13"/>
      <c r="T429" s="13"/>
      <c r="U429" s="87"/>
      <c r="V429" s="87"/>
      <c r="W429" s="87"/>
      <c r="X429" s="87"/>
    </row>
    <row r="430" spans="1:24" s="2" customFormat="1" x14ac:dyDescent="0.2">
      <c r="A430" s="88"/>
      <c r="E430" s="132"/>
      <c r="F430" s="132"/>
      <c r="G430" s="153"/>
      <c r="H430" s="153"/>
      <c r="I430" s="153"/>
      <c r="J430" s="153"/>
      <c r="K430" s="153"/>
      <c r="L430" s="83"/>
      <c r="M430" s="84"/>
      <c r="N430" s="92"/>
      <c r="O430" s="13"/>
      <c r="P430" s="13"/>
      <c r="Q430" s="13"/>
      <c r="R430" s="13"/>
      <c r="S430" s="13"/>
      <c r="T430" s="13"/>
      <c r="U430" s="87"/>
      <c r="V430" s="87"/>
      <c r="W430" s="87"/>
      <c r="X430" s="87"/>
    </row>
    <row r="431" spans="1:24" s="2" customFormat="1" x14ac:dyDescent="0.2">
      <c r="A431" s="88"/>
      <c r="E431" s="132"/>
      <c r="F431" s="132"/>
      <c r="G431" s="153"/>
      <c r="H431" s="153"/>
      <c r="I431" s="153"/>
      <c r="J431" s="153"/>
      <c r="K431" s="153"/>
      <c r="L431" s="83"/>
      <c r="M431" s="84"/>
      <c r="N431" s="92"/>
      <c r="O431" s="13"/>
      <c r="P431" s="13"/>
      <c r="Q431" s="13"/>
      <c r="R431" s="13"/>
      <c r="S431" s="13"/>
      <c r="T431" s="13"/>
      <c r="U431" s="87"/>
      <c r="V431" s="87"/>
      <c r="W431" s="87"/>
      <c r="X431" s="87"/>
    </row>
    <row r="432" spans="1:24" s="2" customFormat="1" x14ac:dyDescent="0.2">
      <c r="A432" s="88"/>
      <c r="E432" s="132"/>
      <c r="F432" s="132"/>
      <c r="G432" s="153"/>
      <c r="H432" s="153"/>
      <c r="I432" s="153"/>
      <c r="J432" s="153"/>
      <c r="K432" s="153"/>
      <c r="L432" s="83"/>
      <c r="M432" s="84"/>
      <c r="N432" s="92"/>
      <c r="O432" s="13"/>
      <c r="P432" s="13"/>
      <c r="Q432" s="13"/>
      <c r="R432" s="13"/>
      <c r="S432" s="13"/>
      <c r="T432" s="13"/>
      <c r="U432" s="87"/>
      <c r="V432" s="87"/>
      <c r="W432" s="87"/>
      <c r="X432" s="87"/>
    </row>
    <row r="433" spans="1:24" s="2" customFormat="1" x14ac:dyDescent="0.2">
      <c r="A433" s="88"/>
      <c r="E433" s="132"/>
      <c r="F433" s="132"/>
      <c r="G433" s="153"/>
      <c r="H433" s="153"/>
      <c r="I433" s="153"/>
      <c r="J433" s="153"/>
      <c r="K433" s="153"/>
      <c r="L433" s="83"/>
      <c r="M433" s="84"/>
      <c r="N433" s="92"/>
      <c r="O433" s="13"/>
      <c r="P433" s="13"/>
      <c r="Q433" s="13"/>
      <c r="R433" s="13"/>
      <c r="S433" s="13"/>
      <c r="T433" s="13"/>
      <c r="U433" s="87"/>
      <c r="V433" s="87"/>
      <c r="W433" s="87"/>
      <c r="X433" s="87"/>
    </row>
    <row r="434" spans="1:24" s="2" customFormat="1" x14ac:dyDescent="0.2">
      <c r="A434" s="88"/>
      <c r="E434" s="132"/>
      <c r="F434" s="132"/>
      <c r="G434" s="153"/>
      <c r="H434" s="153"/>
      <c r="I434" s="153"/>
      <c r="J434" s="153"/>
      <c r="K434" s="153"/>
      <c r="L434" s="83"/>
      <c r="M434" s="84"/>
      <c r="N434" s="92"/>
      <c r="O434" s="13"/>
      <c r="P434" s="13"/>
      <c r="Q434" s="13"/>
      <c r="R434" s="13"/>
      <c r="S434" s="13"/>
      <c r="T434" s="13"/>
      <c r="U434" s="87"/>
      <c r="V434" s="87"/>
      <c r="W434" s="87"/>
      <c r="X434" s="87"/>
    </row>
    <row r="435" spans="1:24" s="2" customFormat="1" x14ac:dyDescent="0.2">
      <c r="A435" s="88"/>
      <c r="E435" s="132"/>
      <c r="F435" s="132"/>
      <c r="G435" s="153"/>
      <c r="H435" s="153"/>
      <c r="I435" s="153"/>
      <c r="J435" s="153"/>
      <c r="K435" s="153"/>
      <c r="L435" s="83"/>
      <c r="M435" s="84"/>
      <c r="N435" s="92"/>
      <c r="O435" s="13"/>
      <c r="P435" s="13"/>
      <c r="Q435" s="13"/>
      <c r="R435" s="13"/>
      <c r="S435" s="13"/>
      <c r="T435" s="13"/>
      <c r="U435" s="87"/>
      <c r="V435" s="87"/>
      <c r="W435" s="87"/>
      <c r="X435" s="87"/>
    </row>
    <row r="436" spans="1:24" s="2" customFormat="1" x14ac:dyDescent="0.2">
      <c r="A436" s="88"/>
      <c r="E436" s="132"/>
      <c r="F436" s="132"/>
      <c r="G436" s="153"/>
      <c r="H436" s="153"/>
      <c r="I436" s="153"/>
      <c r="J436" s="153"/>
      <c r="K436" s="153"/>
      <c r="L436" s="83"/>
      <c r="M436" s="84"/>
      <c r="N436" s="92"/>
      <c r="O436" s="13"/>
      <c r="P436" s="13"/>
      <c r="Q436" s="13"/>
      <c r="R436" s="13"/>
      <c r="S436" s="13"/>
      <c r="T436" s="13"/>
      <c r="U436" s="87"/>
      <c r="V436" s="87"/>
      <c r="W436" s="87"/>
      <c r="X436" s="87"/>
    </row>
    <row r="437" spans="1:24" s="2" customFormat="1" x14ac:dyDescent="0.2">
      <c r="A437" s="88"/>
      <c r="E437" s="132"/>
      <c r="F437" s="132"/>
      <c r="G437" s="153"/>
      <c r="H437" s="153"/>
      <c r="I437" s="153"/>
      <c r="J437" s="153"/>
      <c r="K437" s="153"/>
      <c r="L437" s="83"/>
      <c r="M437" s="84"/>
      <c r="N437" s="92"/>
      <c r="O437" s="13"/>
      <c r="P437" s="13"/>
      <c r="Q437" s="13"/>
      <c r="R437" s="13"/>
      <c r="S437" s="13"/>
      <c r="T437" s="13"/>
      <c r="U437" s="87"/>
      <c r="V437" s="87"/>
      <c r="W437" s="87"/>
      <c r="X437" s="87"/>
    </row>
    <row r="438" spans="1:24" s="2" customFormat="1" x14ac:dyDescent="0.2">
      <c r="A438" s="88"/>
      <c r="E438" s="132"/>
      <c r="F438" s="132"/>
      <c r="G438" s="153"/>
      <c r="H438" s="153"/>
      <c r="I438" s="153"/>
      <c r="J438" s="153"/>
      <c r="K438" s="153"/>
      <c r="L438" s="83"/>
      <c r="M438" s="84"/>
      <c r="N438" s="92"/>
      <c r="O438" s="13"/>
      <c r="P438" s="13"/>
      <c r="Q438" s="13"/>
      <c r="R438" s="13"/>
      <c r="S438" s="13"/>
      <c r="T438" s="13"/>
      <c r="U438" s="87"/>
      <c r="V438" s="87"/>
      <c r="W438" s="87"/>
      <c r="X438" s="87"/>
    </row>
    <row r="439" spans="1:24" s="2" customFormat="1" x14ac:dyDescent="0.2">
      <c r="A439" s="88"/>
      <c r="E439" s="132"/>
      <c r="F439" s="132"/>
      <c r="G439" s="153"/>
      <c r="H439" s="153"/>
      <c r="I439" s="153"/>
      <c r="J439" s="153"/>
      <c r="K439" s="153"/>
      <c r="L439" s="83"/>
      <c r="M439" s="84"/>
      <c r="N439" s="92"/>
      <c r="O439" s="13"/>
      <c r="P439" s="13"/>
      <c r="Q439" s="13"/>
      <c r="R439" s="13"/>
      <c r="S439" s="13"/>
      <c r="T439" s="13"/>
      <c r="U439" s="87"/>
      <c r="V439" s="87"/>
      <c r="W439" s="87"/>
      <c r="X439" s="87"/>
    </row>
    <row r="440" spans="1:24" s="2" customFormat="1" x14ac:dyDescent="0.2">
      <c r="A440" s="88"/>
      <c r="E440" s="132"/>
      <c r="F440" s="132"/>
      <c r="G440" s="153"/>
      <c r="H440" s="153"/>
      <c r="I440" s="153"/>
      <c r="J440" s="153"/>
      <c r="K440" s="153"/>
      <c r="L440" s="83"/>
      <c r="M440" s="84"/>
      <c r="N440" s="92"/>
      <c r="O440" s="13"/>
      <c r="P440" s="13"/>
      <c r="Q440" s="13"/>
      <c r="R440" s="13"/>
      <c r="S440" s="13"/>
      <c r="T440" s="13"/>
      <c r="U440" s="87"/>
      <c r="V440" s="87"/>
      <c r="W440" s="87"/>
      <c r="X440" s="87"/>
    </row>
    <row r="441" spans="1:24" s="2" customFormat="1" x14ac:dyDescent="0.2">
      <c r="A441" s="88"/>
      <c r="E441" s="132"/>
      <c r="F441" s="132"/>
      <c r="G441" s="153"/>
      <c r="H441" s="153"/>
      <c r="I441" s="153"/>
      <c r="J441" s="153"/>
      <c r="K441" s="153"/>
      <c r="L441" s="83"/>
      <c r="M441" s="84"/>
      <c r="N441" s="92"/>
      <c r="O441" s="13"/>
      <c r="P441" s="13"/>
      <c r="Q441" s="13"/>
      <c r="R441" s="13"/>
      <c r="S441" s="13"/>
      <c r="T441" s="13"/>
      <c r="U441" s="87"/>
      <c r="V441" s="87"/>
      <c r="W441" s="87"/>
      <c r="X441" s="87"/>
    </row>
    <row r="442" spans="1:24" s="2" customFormat="1" x14ac:dyDescent="0.2">
      <c r="A442" s="88"/>
      <c r="E442" s="132"/>
      <c r="F442" s="132"/>
      <c r="G442" s="153"/>
      <c r="H442" s="153"/>
      <c r="I442" s="153"/>
      <c r="J442" s="153"/>
      <c r="K442" s="153"/>
      <c r="L442" s="83"/>
      <c r="M442" s="84"/>
      <c r="N442" s="92"/>
      <c r="O442" s="13"/>
      <c r="P442" s="13"/>
      <c r="Q442" s="13"/>
      <c r="R442" s="13"/>
      <c r="S442" s="13"/>
      <c r="T442" s="13"/>
      <c r="U442" s="87"/>
      <c r="V442" s="87"/>
      <c r="W442" s="87"/>
      <c r="X442" s="87"/>
    </row>
    <row r="443" spans="1:24" s="2" customFormat="1" x14ac:dyDescent="0.2">
      <c r="A443" s="88"/>
      <c r="E443" s="132"/>
      <c r="F443" s="132"/>
      <c r="G443" s="153"/>
      <c r="H443" s="153"/>
      <c r="I443" s="153"/>
      <c r="J443" s="153"/>
      <c r="K443" s="153"/>
      <c r="L443" s="83"/>
      <c r="M443" s="84"/>
      <c r="N443" s="92"/>
      <c r="O443" s="13"/>
      <c r="P443" s="13"/>
      <c r="Q443" s="13"/>
      <c r="R443" s="13"/>
      <c r="S443" s="13"/>
      <c r="T443" s="13"/>
      <c r="U443" s="87"/>
      <c r="V443" s="87"/>
      <c r="W443" s="87"/>
      <c r="X443" s="87"/>
    </row>
    <row r="444" spans="1:24" s="2" customFormat="1" x14ac:dyDescent="0.2">
      <c r="A444" s="88"/>
      <c r="E444" s="132"/>
      <c r="F444" s="132"/>
      <c r="G444" s="153"/>
      <c r="H444" s="153"/>
      <c r="I444" s="153"/>
      <c r="J444" s="153"/>
      <c r="K444" s="153"/>
      <c r="L444" s="83"/>
      <c r="M444" s="84"/>
      <c r="N444" s="92"/>
      <c r="O444" s="13"/>
      <c r="P444" s="13"/>
      <c r="Q444" s="13"/>
      <c r="R444" s="13"/>
      <c r="S444" s="13"/>
      <c r="T444" s="13"/>
      <c r="U444" s="87"/>
      <c r="V444" s="87"/>
      <c r="W444" s="87"/>
      <c r="X444" s="87"/>
    </row>
    <row r="445" spans="1:24" s="2" customFormat="1" x14ac:dyDescent="0.2">
      <c r="A445" s="88"/>
      <c r="E445" s="132"/>
      <c r="F445" s="132"/>
      <c r="G445" s="153"/>
      <c r="H445" s="153"/>
      <c r="I445" s="153"/>
      <c r="J445" s="153"/>
      <c r="K445" s="153"/>
      <c r="L445" s="83"/>
      <c r="M445" s="84"/>
      <c r="N445" s="92"/>
      <c r="O445" s="13"/>
      <c r="P445" s="13"/>
      <c r="Q445" s="13"/>
      <c r="R445" s="13"/>
      <c r="S445" s="13"/>
      <c r="T445" s="13"/>
      <c r="U445" s="87"/>
      <c r="V445" s="87"/>
      <c r="W445" s="87"/>
      <c r="X445" s="87"/>
    </row>
    <row r="446" spans="1:24" s="2" customFormat="1" x14ac:dyDescent="0.2">
      <c r="A446" s="88"/>
      <c r="E446" s="132"/>
      <c r="F446" s="132"/>
      <c r="G446" s="153"/>
      <c r="H446" s="153"/>
      <c r="I446" s="153"/>
      <c r="J446" s="153"/>
      <c r="K446" s="153"/>
      <c r="L446" s="83"/>
      <c r="M446" s="84"/>
      <c r="N446" s="92"/>
      <c r="O446" s="13"/>
      <c r="P446" s="13"/>
      <c r="Q446" s="13"/>
      <c r="R446" s="13"/>
      <c r="S446" s="13"/>
      <c r="T446" s="13"/>
      <c r="U446" s="87"/>
      <c r="V446" s="87"/>
      <c r="W446" s="87"/>
      <c r="X446" s="87"/>
    </row>
    <row r="447" spans="1:24" s="2" customFormat="1" x14ac:dyDescent="0.2">
      <c r="A447" s="88"/>
      <c r="E447" s="132"/>
      <c r="F447" s="132"/>
      <c r="G447" s="153"/>
      <c r="H447" s="153"/>
      <c r="I447" s="153"/>
      <c r="J447" s="153"/>
      <c r="K447" s="153"/>
      <c r="L447" s="83"/>
      <c r="M447" s="84"/>
      <c r="N447" s="92"/>
      <c r="O447" s="13"/>
      <c r="P447" s="13"/>
      <c r="Q447" s="13"/>
      <c r="R447" s="13"/>
      <c r="S447" s="13"/>
      <c r="T447" s="13"/>
      <c r="U447" s="87"/>
      <c r="V447" s="87"/>
      <c r="W447" s="87"/>
      <c r="X447" s="87"/>
    </row>
    <row r="448" spans="1:24" s="2" customFormat="1" x14ac:dyDescent="0.2">
      <c r="A448" s="88"/>
      <c r="E448" s="132"/>
      <c r="F448" s="132"/>
      <c r="G448" s="153"/>
      <c r="H448" s="153"/>
      <c r="I448" s="153"/>
      <c r="J448" s="153"/>
      <c r="K448" s="153"/>
      <c r="L448" s="83"/>
      <c r="M448" s="84"/>
      <c r="N448" s="92"/>
      <c r="O448" s="13"/>
      <c r="P448" s="13"/>
      <c r="Q448" s="13"/>
      <c r="R448" s="13"/>
      <c r="S448" s="13"/>
      <c r="T448" s="13"/>
      <c r="U448" s="87"/>
      <c r="V448" s="87"/>
      <c r="W448" s="87"/>
      <c r="X448" s="87"/>
    </row>
    <row r="449" spans="1:24" s="2" customFormat="1" x14ac:dyDescent="0.2">
      <c r="A449" s="88"/>
      <c r="E449" s="132"/>
      <c r="F449" s="132"/>
      <c r="G449" s="153"/>
      <c r="H449" s="153"/>
      <c r="I449" s="153"/>
      <c r="J449" s="153"/>
      <c r="K449" s="153"/>
      <c r="L449" s="83"/>
      <c r="M449" s="84"/>
      <c r="N449" s="92"/>
      <c r="O449" s="13"/>
      <c r="P449" s="13"/>
      <c r="Q449" s="13"/>
      <c r="R449" s="13"/>
      <c r="S449" s="13"/>
      <c r="T449" s="13"/>
      <c r="U449" s="87"/>
      <c r="V449" s="87"/>
      <c r="W449" s="87"/>
      <c r="X449" s="87"/>
    </row>
    <row r="450" spans="1:24" s="2" customFormat="1" x14ac:dyDescent="0.2">
      <c r="A450" s="88"/>
      <c r="E450" s="132"/>
      <c r="F450" s="132"/>
      <c r="G450" s="153"/>
      <c r="H450" s="153"/>
      <c r="I450" s="153"/>
      <c r="J450" s="153"/>
      <c r="K450" s="153"/>
      <c r="L450" s="83"/>
      <c r="M450" s="84"/>
      <c r="N450" s="92"/>
      <c r="O450" s="13"/>
      <c r="P450" s="13"/>
      <c r="Q450" s="13"/>
      <c r="R450" s="13"/>
      <c r="S450" s="13"/>
      <c r="T450" s="13"/>
      <c r="U450" s="87"/>
      <c r="V450" s="87"/>
      <c r="W450" s="87"/>
      <c r="X450" s="87"/>
    </row>
    <row r="451" spans="1:24" s="2" customFormat="1" x14ac:dyDescent="0.2">
      <c r="A451" s="88"/>
      <c r="E451" s="132"/>
      <c r="F451" s="132"/>
      <c r="G451" s="153"/>
      <c r="H451" s="153"/>
      <c r="I451" s="153"/>
      <c r="J451" s="153"/>
      <c r="K451" s="153"/>
      <c r="L451" s="83"/>
      <c r="M451" s="84"/>
      <c r="N451" s="92"/>
      <c r="O451" s="13"/>
      <c r="P451" s="13"/>
      <c r="Q451" s="13"/>
      <c r="R451" s="13"/>
      <c r="S451" s="13"/>
      <c r="T451" s="13"/>
      <c r="U451" s="87"/>
      <c r="V451" s="87"/>
      <c r="W451" s="87"/>
      <c r="X451" s="87"/>
    </row>
    <row r="452" spans="1:24" s="2" customFormat="1" x14ac:dyDescent="0.2">
      <c r="A452" s="88"/>
      <c r="E452" s="132"/>
      <c r="F452" s="132"/>
      <c r="G452" s="153"/>
      <c r="H452" s="153"/>
      <c r="I452" s="153"/>
      <c r="J452" s="153"/>
      <c r="K452" s="153"/>
      <c r="L452" s="83"/>
      <c r="M452" s="84"/>
      <c r="N452" s="92"/>
      <c r="O452" s="13"/>
      <c r="P452" s="13"/>
      <c r="Q452" s="13"/>
      <c r="R452" s="13"/>
      <c r="S452" s="13"/>
      <c r="T452" s="13"/>
      <c r="U452" s="87"/>
      <c r="V452" s="87"/>
      <c r="W452" s="87"/>
      <c r="X452" s="87"/>
    </row>
    <row r="453" spans="1:24" s="2" customFormat="1" x14ac:dyDescent="0.2">
      <c r="A453" s="88"/>
      <c r="E453" s="132"/>
      <c r="F453" s="132"/>
      <c r="G453" s="153"/>
      <c r="H453" s="153"/>
      <c r="I453" s="153"/>
      <c r="J453" s="153"/>
      <c r="K453" s="153"/>
      <c r="L453" s="83"/>
      <c r="M453" s="84"/>
      <c r="N453" s="92"/>
      <c r="O453" s="13"/>
      <c r="P453" s="13"/>
      <c r="Q453" s="13"/>
      <c r="R453" s="13"/>
      <c r="S453" s="13"/>
      <c r="T453" s="13"/>
      <c r="U453" s="87"/>
      <c r="V453" s="87"/>
      <c r="W453" s="87"/>
      <c r="X453" s="87"/>
    </row>
    <row r="454" spans="1:24" s="2" customFormat="1" x14ac:dyDescent="0.2">
      <c r="A454" s="88"/>
      <c r="E454" s="132"/>
      <c r="F454" s="132"/>
      <c r="G454" s="153"/>
      <c r="H454" s="153"/>
      <c r="I454" s="153"/>
      <c r="J454" s="153"/>
      <c r="K454" s="153"/>
      <c r="L454" s="83"/>
      <c r="M454" s="84"/>
      <c r="N454" s="92"/>
      <c r="O454" s="13"/>
      <c r="P454" s="13"/>
      <c r="Q454" s="13"/>
      <c r="R454" s="13"/>
      <c r="S454" s="13"/>
      <c r="T454" s="13"/>
      <c r="U454" s="87"/>
      <c r="V454" s="87"/>
      <c r="W454" s="87"/>
      <c r="X454" s="87"/>
    </row>
    <row r="455" spans="1:24" s="2" customFormat="1" x14ac:dyDescent="0.2">
      <c r="A455" s="88"/>
      <c r="E455" s="132"/>
      <c r="F455" s="132"/>
      <c r="G455" s="153"/>
      <c r="H455" s="153"/>
      <c r="I455" s="153"/>
      <c r="J455" s="153"/>
      <c r="K455" s="153"/>
      <c r="L455" s="83"/>
      <c r="M455" s="84"/>
      <c r="N455" s="92"/>
      <c r="O455" s="13"/>
      <c r="P455" s="13"/>
      <c r="Q455" s="13"/>
      <c r="R455" s="13"/>
      <c r="S455" s="13"/>
      <c r="T455" s="13"/>
      <c r="U455" s="87"/>
      <c r="V455" s="87"/>
      <c r="W455" s="87"/>
      <c r="X455" s="87"/>
    </row>
    <row r="456" spans="1:24" s="2" customFormat="1" x14ac:dyDescent="0.2">
      <c r="A456" s="88"/>
      <c r="E456" s="132"/>
      <c r="F456" s="132"/>
      <c r="G456" s="153"/>
      <c r="H456" s="153"/>
      <c r="I456" s="153"/>
      <c r="J456" s="153"/>
      <c r="K456" s="153"/>
      <c r="L456" s="83"/>
      <c r="M456" s="84"/>
      <c r="N456" s="92"/>
      <c r="O456" s="13"/>
      <c r="P456" s="13"/>
      <c r="Q456" s="13"/>
      <c r="R456" s="13"/>
      <c r="S456" s="13"/>
      <c r="T456" s="13"/>
      <c r="U456" s="87"/>
      <c r="V456" s="87"/>
      <c r="W456" s="87"/>
      <c r="X456" s="87"/>
    </row>
    <row r="457" spans="1:24" s="2" customFormat="1" x14ac:dyDescent="0.2">
      <c r="A457" s="88"/>
      <c r="E457" s="132"/>
      <c r="F457" s="132"/>
      <c r="G457" s="153"/>
      <c r="H457" s="153"/>
      <c r="I457" s="153"/>
      <c r="J457" s="153"/>
      <c r="K457" s="153"/>
      <c r="L457" s="83"/>
      <c r="M457" s="84"/>
      <c r="N457" s="92"/>
      <c r="O457" s="13"/>
      <c r="P457" s="13"/>
      <c r="Q457" s="13"/>
      <c r="R457" s="13"/>
      <c r="S457" s="13"/>
      <c r="T457" s="13"/>
      <c r="U457" s="87"/>
      <c r="V457" s="87"/>
      <c r="W457" s="87"/>
      <c r="X457" s="87"/>
    </row>
    <row r="458" spans="1:24" s="2" customFormat="1" x14ac:dyDescent="0.2">
      <c r="A458" s="88"/>
      <c r="E458" s="132"/>
      <c r="F458" s="132"/>
      <c r="G458" s="153"/>
      <c r="H458" s="153"/>
      <c r="I458" s="153"/>
      <c r="J458" s="153"/>
      <c r="K458" s="153"/>
      <c r="L458" s="83"/>
      <c r="M458" s="84"/>
      <c r="N458" s="92"/>
      <c r="O458" s="13"/>
      <c r="P458" s="13"/>
      <c r="Q458" s="13"/>
      <c r="R458" s="13"/>
      <c r="S458" s="13"/>
      <c r="T458" s="13"/>
      <c r="U458" s="87"/>
      <c r="V458" s="87"/>
      <c r="W458" s="87"/>
      <c r="X458" s="87"/>
    </row>
    <row r="459" spans="1:24" s="2" customFormat="1" x14ac:dyDescent="0.2">
      <c r="A459" s="88"/>
      <c r="E459" s="132"/>
      <c r="F459" s="132"/>
      <c r="G459" s="153"/>
      <c r="H459" s="153"/>
      <c r="I459" s="153"/>
      <c r="J459" s="153"/>
      <c r="K459" s="153"/>
      <c r="L459" s="83"/>
      <c r="M459" s="84"/>
      <c r="N459" s="92"/>
      <c r="O459" s="13"/>
      <c r="P459" s="13"/>
      <c r="Q459" s="13"/>
      <c r="R459" s="13"/>
      <c r="S459" s="13"/>
      <c r="T459" s="13"/>
      <c r="U459" s="87"/>
      <c r="V459" s="87"/>
      <c r="W459" s="87"/>
      <c r="X459" s="87"/>
    </row>
    <row r="460" spans="1:24" s="2" customFormat="1" x14ac:dyDescent="0.2">
      <c r="A460" s="88"/>
      <c r="E460" s="132"/>
      <c r="F460" s="132"/>
      <c r="G460" s="153"/>
      <c r="H460" s="153"/>
      <c r="I460" s="153"/>
      <c r="J460" s="153"/>
      <c r="K460" s="153"/>
      <c r="L460" s="83"/>
      <c r="M460" s="84"/>
      <c r="N460" s="92"/>
      <c r="O460" s="13"/>
      <c r="P460" s="13"/>
      <c r="Q460" s="13"/>
      <c r="R460" s="13"/>
      <c r="S460" s="13"/>
      <c r="T460" s="13"/>
      <c r="U460" s="87"/>
      <c r="V460" s="87"/>
      <c r="W460" s="87"/>
      <c r="X460" s="87"/>
    </row>
    <row r="461" spans="1:24" s="2" customFormat="1" x14ac:dyDescent="0.2">
      <c r="A461" s="88"/>
      <c r="E461" s="132"/>
      <c r="F461" s="132"/>
      <c r="G461" s="153"/>
      <c r="H461" s="153"/>
      <c r="I461" s="153"/>
      <c r="J461" s="153"/>
      <c r="K461" s="153"/>
      <c r="L461" s="83"/>
      <c r="M461" s="84"/>
      <c r="N461" s="92"/>
      <c r="O461" s="13"/>
      <c r="P461" s="13"/>
      <c r="Q461" s="13"/>
      <c r="R461" s="13"/>
      <c r="S461" s="13"/>
      <c r="T461" s="13"/>
      <c r="U461" s="87"/>
      <c r="V461" s="87"/>
      <c r="W461" s="87"/>
      <c r="X461" s="87"/>
    </row>
    <row r="462" spans="1:24" s="2" customFormat="1" x14ac:dyDescent="0.2">
      <c r="A462" s="88"/>
      <c r="E462" s="132"/>
      <c r="F462" s="132"/>
      <c r="G462" s="153"/>
      <c r="H462" s="153"/>
      <c r="I462" s="153"/>
      <c r="J462" s="153"/>
      <c r="K462" s="153"/>
      <c r="L462" s="83"/>
      <c r="M462" s="84"/>
      <c r="N462" s="92"/>
      <c r="O462" s="13"/>
      <c r="P462" s="13"/>
      <c r="Q462" s="13"/>
      <c r="R462" s="13"/>
      <c r="S462" s="13"/>
      <c r="T462" s="13"/>
      <c r="U462" s="87"/>
      <c r="V462" s="87"/>
      <c r="W462" s="87"/>
      <c r="X462" s="87"/>
    </row>
    <row r="463" spans="1:24" s="2" customFormat="1" x14ac:dyDescent="0.2">
      <c r="A463" s="88"/>
      <c r="E463" s="132"/>
      <c r="F463" s="132"/>
      <c r="G463" s="153"/>
      <c r="H463" s="153"/>
      <c r="I463" s="153"/>
      <c r="J463" s="153"/>
      <c r="K463" s="153"/>
      <c r="L463" s="83"/>
      <c r="M463" s="84"/>
      <c r="N463" s="92"/>
      <c r="O463" s="13"/>
      <c r="P463" s="13"/>
      <c r="Q463" s="13"/>
      <c r="R463" s="13"/>
      <c r="S463" s="13"/>
      <c r="T463" s="13"/>
      <c r="U463" s="87"/>
      <c r="V463" s="87"/>
      <c r="W463" s="87"/>
      <c r="X463" s="87"/>
    </row>
    <row r="464" spans="1:24" s="2" customFormat="1" x14ac:dyDescent="0.2">
      <c r="A464" s="88"/>
      <c r="E464" s="132"/>
      <c r="F464" s="132"/>
      <c r="G464" s="153"/>
      <c r="H464" s="153"/>
      <c r="I464" s="153"/>
      <c r="J464" s="153"/>
      <c r="K464" s="153"/>
      <c r="L464" s="83"/>
      <c r="M464" s="84"/>
      <c r="N464" s="92"/>
      <c r="O464" s="13"/>
      <c r="P464" s="13"/>
      <c r="Q464" s="13"/>
      <c r="R464" s="13"/>
      <c r="S464" s="13"/>
      <c r="T464" s="13"/>
      <c r="U464" s="87"/>
      <c r="V464" s="87"/>
      <c r="W464" s="87"/>
      <c r="X464" s="87"/>
    </row>
    <row r="465" spans="1:24" s="2" customFormat="1" x14ac:dyDescent="0.2">
      <c r="A465" s="88"/>
      <c r="E465" s="132"/>
      <c r="F465" s="132"/>
      <c r="G465" s="153"/>
      <c r="H465" s="153"/>
      <c r="I465" s="153"/>
      <c r="J465" s="153"/>
      <c r="K465" s="153"/>
      <c r="L465" s="83"/>
      <c r="M465" s="84"/>
      <c r="N465" s="92"/>
      <c r="O465" s="13"/>
      <c r="P465" s="13"/>
      <c r="Q465" s="13"/>
      <c r="R465" s="13"/>
      <c r="S465" s="13"/>
      <c r="T465" s="13"/>
      <c r="U465" s="87"/>
      <c r="V465" s="87"/>
      <c r="W465" s="87"/>
      <c r="X465" s="87"/>
    </row>
    <row r="466" spans="1:24" s="2" customFormat="1" x14ac:dyDescent="0.2">
      <c r="A466" s="88"/>
      <c r="E466" s="132"/>
      <c r="F466" s="132"/>
      <c r="G466" s="153"/>
      <c r="H466" s="153"/>
      <c r="I466" s="153"/>
      <c r="J466" s="153"/>
      <c r="K466" s="153"/>
      <c r="L466" s="83"/>
      <c r="M466" s="84"/>
      <c r="N466" s="92"/>
      <c r="O466" s="13"/>
      <c r="P466" s="13"/>
      <c r="Q466" s="13"/>
      <c r="R466" s="13"/>
      <c r="S466" s="13"/>
      <c r="T466" s="13"/>
      <c r="U466" s="87"/>
      <c r="V466" s="87"/>
      <c r="W466" s="87"/>
      <c r="X466" s="87"/>
    </row>
    <row r="467" spans="1:24" s="2" customFormat="1" x14ac:dyDescent="0.2">
      <c r="A467" s="88"/>
      <c r="E467" s="132"/>
      <c r="F467" s="132"/>
      <c r="G467" s="153"/>
      <c r="H467" s="153"/>
      <c r="I467" s="153"/>
      <c r="J467" s="153"/>
      <c r="K467" s="153"/>
      <c r="L467" s="83"/>
      <c r="M467" s="84"/>
      <c r="N467" s="92"/>
      <c r="O467" s="13"/>
      <c r="P467" s="13"/>
      <c r="Q467" s="13"/>
      <c r="R467" s="13"/>
      <c r="S467" s="13"/>
      <c r="T467" s="13"/>
      <c r="U467" s="87"/>
      <c r="V467" s="87"/>
      <c r="W467" s="87"/>
      <c r="X467" s="87"/>
    </row>
    <row r="468" spans="1:24" s="2" customFormat="1" x14ac:dyDescent="0.2">
      <c r="A468" s="88"/>
      <c r="E468" s="132"/>
      <c r="F468" s="132"/>
      <c r="G468" s="153"/>
      <c r="H468" s="153"/>
      <c r="I468" s="153"/>
      <c r="J468" s="153"/>
      <c r="K468" s="153"/>
      <c r="L468" s="83"/>
      <c r="M468" s="84"/>
      <c r="N468" s="92"/>
      <c r="O468" s="13"/>
      <c r="P468" s="13"/>
      <c r="Q468" s="13"/>
      <c r="R468" s="13"/>
      <c r="S468" s="13"/>
      <c r="T468" s="13"/>
      <c r="U468" s="87"/>
      <c r="V468" s="87"/>
      <c r="W468" s="87"/>
      <c r="X468" s="87"/>
    </row>
    <row r="469" spans="1:24" s="2" customFormat="1" x14ac:dyDescent="0.2">
      <c r="A469" s="88"/>
      <c r="E469" s="132"/>
      <c r="F469" s="132"/>
      <c r="G469" s="153"/>
      <c r="H469" s="153"/>
      <c r="I469" s="153"/>
      <c r="J469" s="153"/>
      <c r="K469" s="153"/>
      <c r="L469" s="83"/>
      <c r="M469" s="84"/>
      <c r="N469" s="92"/>
      <c r="O469" s="13"/>
      <c r="P469" s="13"/>
      <c r="Q469" s="13"/>
      <c r="R469" s="13"/>
      <c r="S469" s="13"/>
      <c r="T469" s="13"/>
      <c r="U469" s="87"/>
      <c r="V469" s="87"/>
      <c r="W469" s="87"/>
      <c r="X469" s="87"/>
    </row>
    <row r="470" spans="1:24" s="2" customFormat="1" x14ac:dyDescent="0.2">
      <c r="A470" s="88"/>
      <c r="E470" s="132"/>
      <c r="F470" s="132"/>
      <c r="G470" s="153"/>
      <c r="H470" s="153"/>
      <c r="I470" s="153"/>
      <c r="J470" s="153"/>
      <c r="K470" s="153"/>
      <c r="L470" s="83"/>
      <c r="M470" s="84"/>
      <c r="N470" s="92"/>
      <c r="O470" s="13"/>
      <c r="P470" s="13"/>
      <c r="Q470" s="13"/>
      <c r="R470" s="13"/>
      <c r="S470" s="13"/>
      <c r="T470" s="13"/>
      <c r="U470" s="87"/>
      <c r="V470" s="87"/>
      <c r="W470" s="87"/>
      <c r="X470" s="87"/>
    </row>
    <row r="471" spans="1:24" s="2" customFormat="1" x14ac:dyDescent="0.2">
      <c r="A471" s="88"/>
      <c r="E471" s="132"/>
      <c r="F471" s="132"/>
      <c r="G471" s="153"/>
      <c r="H471" s="153"/>
      <c r="I471" s="153"/>
      <c r="J471" s="153"/>
      <c r="K471" s="153"/>
      <c r="L471" s="83"/>
      <c r="M471" s="84"/>
      <c r="N471" s="92"/>
      <c r="O471" s="13"/>
      <c r="P471" s="13"/>
      <c r="Q471" s="13"/>
      <c r="R471" s="13"/>
      <c r="S471" s="13"/>
      <c r="T471" s="13"/>
      <c r="U471" s="87"/>
      <c r="V471" s="87"/>
      <c r="W471" s="87"/>
      <c r="X471" s="87"/>
    </row>
    <row r="472" spans="1:24" s="2" customFormat="1" x14ac:dyDescent="0.2">
      <c r="A472" s="88"/>
      <c r="E472" s="132"/>
      <c r="F472" s="132"/>
      <c r="G472" s="153"/>
      <c r="H472" s="153"/>
      <c r="I472" s="153"/>
      <c r="J472" s="153"/>
      <c r="K472" s="153"/>
      <c r="L472" s="83"/>
      <c r="M472" s="84"/>
      <c r="N472" s="92"/>
      <c r="O472" s="13"/>
      <c r="P472" s="13"/>
      <c r="Q472" s="13"/>
      <c r="R472" s="13"/>
      <c r="S472" s="13"/>
      <c r="T472" s="13"/>
      <c r="U472" s="87"/>
      <c r="V472" s="87"/>
      <c r="W472" s="87"/>
      <c r="X472" s="87"/>
    </row>
    <row r="473" spans="1:24" s="2" customFormat="1" x14ac:dyDescent="0.2">
      <c r="A473" s="88"/>
      <c r="E473" s="132"/>
      <c r="F473" s="132"/>
      <c r="G473" s="153"/>
      <c r="H473" s="153"/>
      <c r="I473" s="153"/>
      <c r="J473" s="153"/>
      <c r="K473" s="153"/>
      <c r="L473" s="83"/>
      <c r="M473" s="84"/>
      <c r="N473" s="92"/>
      <c r="O473" s="13"/>
      <c r="P473" s="13"/>
      <c r="Q473" s="13"/>
      <c r="R473" s="13"/>
      <c r="S473" s="13"/>
      <c r="T473" s="13"/>
      <c r="U473" s="87"/>
      <c r="V473" s="87"/>
      <c r="W473" s="87"/>
      <c r="X473" s="87"/>
    </row>
    <row r="474" spans="1:24" s="2" customFormat="1" x14ac:dyDescent="0.2">
      <c r="A474" s="88"/>
      <c r="E474" s="132"/>
      <c r="F474" s="132"/>
      <c r="G474" s="153"/>
      <c r="H474" s="153"/>
      <c r="I474" s="153"/>
      <c r="J474" s="153"/>
      <c r="K474" s="153"/>
      <c r="L474" s="83"/>
      <c r="M474" s="84"/>
      <c r="N474" s="92"/>
      <c r="O474" s="13"/>
      <c r="P474" s="13"/>
      <c r="Q474" s="13"/>
      <c r="R474" s="13"/>
      <c r="S474" s="13"/>
      <c r="T474" s="13"/>
      <c r="U474" s="87"/>
      <c r="V474" s="87"/>
      <c r="W474" s="87"/>
      <c r="X474" s="87"/>
    </row>
    <row r="475" spans="1:24" s="2" customFormat="1" x14ac:dyDescent="0.2">
      <c r="A475" s="88"/>
      <c r="E475" s="132"/>
      <c r="F475" s="132"/>
      <c r="G475" s="153"/>
      <c r="H475" s="153"/>
      <c r="I475" s="153"/>
      <c r="J475" s="153"/>
      <c r="K475" s="153"/>
      <c r="L475" s="83"/>
      <c r="M475" s="84"/>
      <c r="N475" s="92"/>
      <c r="O475" s="13"/>
      <c r="P475" s="13"/>
      <c r="Q475" s="13"/>
      <c r="R475" s="13"/>
      <c r="S475" s="13"/>
      <c r="T475" s="13"/>
      <c r="U475" s="87"/>
      <c r="V475" s="87"/>
      <c r="W475" s="87"/>
      <c r="X475" s="87"/>
    </row>
    <row r="476" spans="1:24" s="2" customFormat="1" x14ac:dyDescent="0.2">
      <c r="A476" s="88"/>
      <c r="E476" s="132"/>
      <c r="F476" s="132"/>
      <c r="G476" s="153"/>
      <c r="H476" s="153"/>
      <c r="I476" s="153"/>
      <c r="J476" s="153"/>
      <c r="K476" s="153"/>
      <c r="L476" s="83"/>
      <c r="M476" s="84"/>
      <c r="N476" s="92"/>
      <c r="O476" s="13"/>
      <c r="P476" s="13"/>
      <c r="Q476" s="13"/>
      <c r="R476" s="13"/>
      <c r="S476" s="13"/>
      <c r="T476" s="13"/>
      <c r="U476" s="87"/>
      <c r="V476" s="87"/>
      <c r="W476" s="87"/>
      <c r="X476" s="87"/>
    </row>
    <row r="477" spans="1:24" s="2" customFormat="1" x14ac:dyDescent="0.2">
      <c r="A477" s="88"/>
      <c r="E477" s="132"/>
      <c r="F477" s="132"/>
      <c r="G477" s="153"/>
      <c r="H477" s="153"/>
      <c r="I477" s="153"/>
      <c r="J477" s="153"/>
      <c r="K477" s="153"/>
      <c r="L477" s="83"/>
      <c r="M477" s="84"/>
      <c r="N477" s="92"/>
      <c r="O477" s="13"/>
      <c r="P477" s="13"/>
      <c r="Q477" s="13"/>
      <c r="R477" s="13"/>
      <c r="S477" s="13"/>
      <c r="T477" s="13"/>
      <c r="U477" s="87"/>
      <c r="V477" s="87"/>
      <c r="W477" s="87"/>
      <c r="X477" s="87"/>
    </row>
    <row r="478" spans="1:24" s="2" customFormat="1" x14ac:dyDescent="0.2">
      <c r="A478" s="88"/>
      <c r="E478" s="132"/>
      <c r="F478" s="132"/>
      <c r="G478" s="153"/>
      <c r="H478" s="153"/>
      <c r="I478" s="153"/>
      <c r="J478" s="153"/>
      <c r="K478" s="153"/>
      <c r="L478" s="83"/>
      <c r="M478" s="84"/>
      <c r="N478" s="92"/>
      <c r="O478" s="13"/>
      <c r="P478" s="13"/>
      <c r="Q478" s="13"/>
      <c r="R478" s="13"/>
      <c r="S478" s="13"/>
      <c r="T478" s="13"/>
      <c r="U478" s="87"/>
      <c r="V478" s="87"/>
      <c r="W478" s="87"/>
      <c r="X478" s="87"/>
    </row>
    <row r="479" spans="1:24" s="2" customFormat="1" x14ac:dyDescent="0.2">
      <c r="A479" s="88"/>
      <c r="E479" s="132"/>
      <c r="F479" s="132"/>
      <c r="G479" s="153"/>
      <c r="H479" s="153"/>
      <c r="I479" s="153"/>
      <c r="J479" s="153"/>
      <c r="K479" s="153"/>
      <c r="L479" s="83"/>
      <c r="M479" s="84"/>
      <c r="N479" s="92"/>
      <c r="O479" s="13"/>
      <c r="P479" s="13"/>
      <c r="Q479" s="13"/>
      <c r="R479" s="13"/>
      <c r="S479" s="13"/>
      <c r="T479" s="13"/>
      <c r="U479" s="87"/>
      <c r="V479" s="87"/>
      <c r="W479" s="87"/>
      <c r="X479" s="87"/>
    </row>
    <row r="480" spans="1:24" s="2" customFormat="1" x14ac:dyDescent="0.2">
      <c r="A480" s="88"/>
      <c r="E480" s="132"/>
      <c r="F480" s="132"/>
      <c r="G480" s="153"/>
      <c r="H480" s="153"/>
      <c r="I480" s="153"/>
      <c r="J480" s="153"/>
      <c r="K480" s="153"/>
      <c r="L480" s="83"/>
      <c r="M480" s="84"/>
      <c r="N480" s="92"/>
      <c r="O480" s="13"/>
      <c r="P480" s="13"/>
      <c r="Q480" s="13"/>
      <c r="R480" s="13"/>
      <c r="S480" s="13"/>
      <c r="T480" s="13"/>
      <c r="U480" s="87"/>
      <c r="V480" s="87"/>
      <c r="W480" s="87"/>
      <c r="X480" s="87"/>
    </row>
    <row r="481" spans="1:24" s="2" customFormat="1" x14ac:dyDescent="0.2">
      <c r="A481" s="88"/>
      <c r="E481" s="132"/>
      <c r="F481" s="132"/>
      <c r="G481" s="153"/>
      <c r="H481" s="153"/>
      <c r="I481" s="153"/>
      <c r="J481" s="153"/>
      <c r="K481" s="153"/>
      <c r="L481" s="83"/>
      <c r="M481" s="84"/>
      <c r="N481" s="92"/>
      <c r="O481" s="13"/>
      <c r="P481" s="13"/>
      <c r="Q481" s="13"/>
      <c r="R481" s="13"/>
      <c r="S481" s="13"/>
      <c r="T481" s="13"/>
      <c r="U481" s="87"/>
      <c r="V481" s="87"/>
      <c r="W481" s="87"/>
      <c r="X481" s="87"/>
    </row>
    <row r="482" spans="1:24" s="2" customFormat="1" x14ac:dyDescent="0.2">
      <c r="A482" s="88"/>
      <c r="E482" s="132"/>
      <c r="F482" s="132"/>
      <c r="G482" s="153"/>
      <c r="H482" s="153"/>
      <c r="I482" s="153"/>
      <c r="J482" s="153"/>
      <c r="K482" s="153"/>
      <c r="L482" s="83"/>
      <c r="M482" s="84"/>
      <c r="N482" s="92"/>
      <c r="O482" s="13"/>
      <c r="P482" s="13"/>
      <c r="Q482" s="13"/>
      <c r="R482" s="13"/>
      <c r="S482" s="13"/>
      <c r="T482" s="13"/>
      <c r="U482" s="87"/>
      <c r="V482" s="87"/>
      <c r="W482" s="87"/>
      <c r="X482" s="87"/>
    </row>
    <row r="483" spans="1:24" s="2" customFormat="1" x14ac:dyDescent="0.2">
      <c r="A483" s="88"/>
      <c r="E483" s="132"/>
      <c r="F483" s="132"/>
      <c r="G483" s="153"/>
      <c r="H483" s="153"/>
      <c r="I483" s="153"/>
      <c r="J483" s="153"/>
      <c r="K483" s="153"/>
      <c r="L483" s="83"/>
      <c r="M483" s="84"/>
      <c r="N483" s="92"/>
      <c r="O483" s="13"/>
      <c r="P483" s="13"/>
      <c r="Q483" s="13"/>
      <c r="R483" s="13"/>
      <c r="S483" s="13"/>
      <c r="T483" s="13"/>
      <c r="U483" s="87"/>
      <c r="V483" s="87"/>
      <c r="W483" s="87"/>
      <c r="X483" s="87"/>
    </row>
    <row r="484" spans="1:24" s="2" customFormat="1" x14ac:dyDescent="0.2">
      <c r="A484" s="88"/>
      <c r="E484" s="132"/>
      <c r="F484" s="132"/>
      <c r="G484" s="153"/>
      <c r="H484" s="153"/>
      <c r="I484" s="153"/>
      <c r="J484" s="153"/>
      <c r="K484" s="153"/>
      <c r="L484" s="83"/>
      <c r="M484" s="84"/>
      <c r="N484" s="92"/>
      <c r="O484" s="13"/>
      <c r="P484" s="13"/>
      <c r="Q484" s="13"/>
      <c r="R484" s="13"/>
      <c r="S484" s="13"/>
      <c r="T484" s="13"/>
      <c r="U484" s="87"/>
      <c r="V484" s="87"/>
      <c r="W484" s="87"/>
      <c r="X484" s="87"/>
    </row>
    <row r="485" spans="1:24" s="2" customFormat="1" x14ac:dyDescent="0.2">
      <c r="A485" s="88"/>
      <c r="E485" s="132"/>
      <c r="F485" s="132"/>
      <c r="G485" s="153"/>
      <c r="H485" s="153"/>
      <c r="I485" s="153"/>
      <c r="J485" s="153"/>
      <c r="K485" s="153"/>
      <c r="L485" s="83"/>
      <c r="M485" s="84"/>
      <c r="N485" s="92"/>
      <c r="O485" s="13"/>
      <c r="P485" s="13"/>
      <c r="Q485" s="13"/>
      <c r="R485" s="13"/>
      <c r="S485" s="13"/>
      <c r="T485" s="13"/>
      <c r="U485" s="87"/>
      <c r="V485" s="87"/>
      <c r="W485" s="87"/>
      <c r="X485" s="87"/>
    </row>
    <row r="486" spans="1:24" s="2" customFormat="1" x14ac:dyDescent="0.2">
      <c r="A486" s="88"/>
      <c r="E486" s="132"/>
      <c r="F486" s="132"/>
      <c r="G486" s="153"/>
      <c r="H486" s="153"/>
      <c r="I486" s="153"/>
      <c r="J486" s="153"/>
      <c r="K486" s="153"/>
      <c r="L486" s="83"/>
      <c r="M486" s="84"/>
      <c r="N486" s="92"/>
      <c r="O486" s="13"/>
      <c r="P486" s="13"/>
      <c r="Q486" s="13"/>
      <c r="R486" s="13"/>
      <c r="S486" s="13"/>
      <c r="T486" s="13"/>
      <c r="U486" s="87"/>
      <c r="V486" s="87"/>
      <c r="W486" s="87"/>
      <c r="X486" s="87"/>
    </row>
    <row r="487" spans="1:24" s="2" customFormat="1" x14ac:dyDescent="0.2">
      <c r="A487" s="88"/>
      <c r="E487" s="132"/>
      <c r="F487" s="132"/>
      <c r="G487" s="153"/>
      <c r="H487" s="153"/>
      <c r="I487" s="153"/>
      <c r="J487" s="153"/>
      <c r="K487" s="153"/>
      <c r="L487" s="83"/>
      <c r="M487" s="84"/>
      <c r="N487" s="92"/>
      <c r="O487" s="13"/>
      <c r="P487" s="13"/>
      <c r="Q487" s="13"/>
      <c r="R487" s="13"/>
      <c r="S487" s="13"/>
      <c r="T487" s="13"/>
      <c r="U487" s="87"/>
      <c r="V487" s="87"/>
      <c r="W487" s="87"/>
      <c r="X487" s="87"/>
    </row>
    <row r="488" spans="1:24" s="2" customFormat="1" x14ac:dyDescent="0.2">
      <c r="A488" s="88"/>
      <c r="E488" s="132"/>
      <c r="F488" s="132"/>
      <c r="G488" s="153"/>
      <c r="H488" s="153"/>
      <c r="I488" s="153"/>
      <c r="J488" s="153"/>
      <c r="K488" s="153"/>
      <c r="L488" s="83"/>
      <c r="M488" s="84"/>
      <c r="N488" s="92"/>
      <c r="O488" s="13"/>
      <c r="P488" s="13"/>
      <c r="Q488" s="13"/>
      <c r="R488" s="13"/>
      <c r="S488" s="13"/>
      <c r="T488" s="13"/>
      <c r="U488" s="87"/>
      <c r="V488" s="87"/>
      <c r="W488" s="87"/>
      <c r="X488" s="87"/>
    </row>
    <row r="489" spans="1:24" s="2" customFormat="1" x14ac:dyDescent="0.2">
      <c r="A489" s="88"/>
      <c r="E489" s="132"/>
      <c r="F489" s="132"/>
      <c r="G489" s="153"/>
      <c r="H489" s="153"/>
      <c r="I489" s="153"/>
      <c r="J489" s="153"/>
      <c r="K489" s="153"/>
      <c r="L489" s="83"/>
      <c r="M489" s="84"/>
      <c r="N489" s="92"/>
      <c r="O489" s="13"/>
      <c r="P489" s="13"/>
      <c r="Q489" s="13"/>
      <c r="R489" s="13"/>
      <c r="S489" s="13"/>
      <c r="T489" s="13"/>
      <c r="U489" s="87"/>
      <c r="V489" s="87"/>
      <c r="W489" s="87"/>
      <c r="X489" s="87"/>
    </row>
    <row r="490" spans="1:24" s="2" customFormat="1" x14ac:dyDescent="0.2">
      <c r="A490" s="88"/>
      <c r="E490" s="132"/>
      <c r="F490" s="132"/>
      <c r="G490" s="153"/>
      <c r="H490" s="153"/>
      <c r="I490" s="153"/>
      <c r="J490" s="153"/>
      <c r="K490" s="153"/>
      <c r="L490" s="83"/>
      <c r="M490" s="84"/>
      <c r="N490" s="92"/>
      <c r="O490" s="13"/>
      <c r="P490" s="13"/>
      <c r="Q490" s="13"/>
      <c r="R490" s="13"/>
      <c r="S490" s="13"/>
      <c r="T490" s="13"/>
      <c r="U490" s="87"/>
      <c r="V490" s="87"/>
      <c r="W490" s="87"/>
      <c r="X490" s="87"/>
    </row>
    <row r="491" spans="1:24" s="2" customFormat="1" x14ac:dyDescent="0.2">
      <c r="A491" s="88"/>
      <c r="E491" s="132"/>
      <c r="F491" s="132"/>
      <c r="G491" s="153"/>
      <c r="H491" s="153"/>
      <c r="I491" s="153"/>
      <c r="J491" s="153"/>
      <c r="K491" s="153"/>
      <c r="L491" s="83"/>
      <c r="M491" s="84"/>
      <c r="N491" s="92"/>
      <c r="O491" s="13"/>
      <c r="P491" s="13"/>
      <c r="Q491" s="13"/>
      <c r="R491" s="13"/>
      <c r="S491" s="13"/>
      <c r="T491" s="13"/>
      <c r="U491" s="87"/>
      <c r="V491" s="87"/>
      <c r="W491" s="87"/>
      <c r="X491" s="87"/>
    </row>
    <row r="492" spans="1:24" s="2" customFormat="1" x14ac:dyDescent="0.2">
      <c r="A492" s="88"/>
      <c r="E492" s="132"/>
      <c r="F492" s="132"/>
      <c r="G492" s="153"/>
      <c r="H492" s="153"/>
      <c r="I492" s="153"/>
      <c r="J492" s="153"/>
      <c r="K492" s="153"/>
      <c r="L492" s="83"/>
      <c r="M492" s="84"/>
      <c r="N492" s="92"/>
      <c r="O492" s="13"/>
      <c r="P492" s="13"/>
      <c r="Q492" s="13"/>
      <c r="R492" s="13"/>
      <c r="S492" s="13"/>
      <c r="T492" s="13"/>
      <c r="U492" s="87"/>
      <c r="V492" s="87"/>
      <c r="W492" s="87"/>
      <c r="X492" s="87"/>
    </row>
    <row r="493" spans="1:24" s="2" customFormat="1" x14ac:dyDescent="0.2">
      <c r="A493" s="88"/>
      <c r="E493" s="132"/>
      <c r="F493" s="132"/>
      <c r="G493" s="153"/>
      <c r="H493" s="153"/>
      <c r="I493" s="153"/>
      <c r="J493" s="153"/>
      <c r="K493" s="153"/>
      <c r="L493" s="83"/>
      <c r="M493" s="84"/>
      <c r="N493" s="92"/>
      <c r="O493" s="13"/>
      <c r="P493" s="13"/>
      <c r="Q493" s="13"/>
      <c r="R493" s="13"/>
      <c r="S493" s="13"/>
      <c r="T493" s="13"/>
      <c r="U493" s="87"/>
      <c r="V493" s="87"/>
      <c r="W493" s="87"/>
      <c r="X493" s="87"/>
    </row>
    <row r="494" spans="1:24" s="2" customFormat="1" x14ac:dyDescent="0.2">
      <c r="A494" s="88"/>
      <c r="E494" s="132"/>
      <c r="F494" s="132"/>
      <c r="G494" s="153"/>
      <c r="H494" s="153"/>
      <c r="I494" s="153"/>
      <c r="J494" s="153"/>
      <c r="K494" s="153"/>
      <c r="L494" s="83"/>
      <c r="M494" s="84"/>
      <c r="N494" s="92"/>
      <c r="O494" s="13"/>
      <c r="P494" s="13"/>
      <c r="Q494" s="13"/>
      <c r="R494" s="13"/>
      <c r="S494" s="13"/>
      <c r="T494" s="13"/>
      <c r="U494" s="87"/>
      <c r="V494" s="87"/>
      <c r="W494" s="87"/>
      <c r="X494" s="87"/>
    </row>
    <row r="495" spans="1:24" s="2" customFormat="1" x14ac:dyDescent="0.2">
      <c r="A495" s="88"/>
      <c r="E495" s="132"/>
      <c r="F495" s="132"/>
      <c r="G495" s="153"/>
      <c r="H495" s="153"/>
      <c r="I495" s="153"/>
      <c r="J495" s="153"/>
      <c r="K495" s="153"/>
      <c r="L495" s="83"/>
      <c r="M495" s="84"/>
      <c r="N495" s="92"/>
      <c r="O495" s="13"/>
      <c r="P495" s="13"/>
      <c r="Q495" s="13"/>
      <c r="R495" s="13"/>
      <c r="S495" s="13"/>
      <c r="T495" s="13"/>
      <c r="U495" s="87"/>
      <c r="V495" s="87"/>
      <c r="W495" s="87"/>
      <c r="X495" s="87"/>
    </row>
    <row r="496" spans="1:24" s="2" customFormat="1" x14ac:dyDescent="0.2">
      <c r="A496" s="88"/>
      <c r="E496" s="132"/>
      <c r="F496" s="132"/>
      <c r="G496" s="153"/>
      <c r="H496" s="153"/>
      <c r="I496" s="153"/>
      <c r="J496" s="153"/>
      <c r="K496" s="153"/>
      <c r="L496" s="83"/>
      <c r="M496" s="84"/>
      <c r="N496" s="92"/>
      <c r="O496" s="13"/>
      <c r="P496" s="13"/>
      <c r="Q496" s="13"/>
      <c r="R496" s="13"/>
      <c r="S496" s="13"/>
      <c r="T496" s="13"/>
      <c r="U496" s="87"/>
      <c r="V496" s="87"/>
      <c r="W496" s="87"/>
      <c r="X496" s="87"/>
    </row>
    <row r="497" spans="1:24" s="2" customFormat="1" x14ac:dyDescent="0.2">
      <c r="A497" s="88"/>
      <c r="E497" s="132"/>
      <c r="F497" s="132"/>
      <c r="G497" s="153"/>
      <c r="H497" s="153"/>
      <c r="I497" s="153"/>
      <c r="J497" s="153"/>
      <c r="K497" s="153"/>
      <c r="L497" s="83"/>
      <c r="M497" s="84"/>
      <c r="N497" s="92"/>
      <c r="O497" s="13"/>
      <c r="P497" s="13"/>
      <c r="Q497" s="13"/>
      <c r="R497" s="13"/>
      <c r="S497" s="13"/>
      <c r="T497" s="13"/>
      <c r="U497" s="87"/>
      <c r="V497" s="87"/>
      <c r="W497" s="87"/>
      <c r="X497" s="87"/>
    </row>
    <row r="498" spans="1:24" s="2" customFormat="1" x14ac:dyDescent="0.2">
      <c r="A498" s="88"/>
      <c r="E498" s="132"/>
      <c r="F498" s="132"/>
      <c r="G498" s="153"/>
      <c r="H498" s="153"/>
      <c r="I498" s="153"/>
      <c r="J498" s="153"/>
      <c r="K498" s="153"/>
      <c r="L498" s="83"/>
      <c r="M498" s="84"/>
      <c r="N498" s="92"/>
      <c r="O498" s="13"/>
      <c r="P498" s="13"/>
      <c r="Q498" s="13"/>
      <c r="R498" s="13"/>
      <c r="S498" s="13"/>
      <c r="T498" s="13"/>
      <c r="U498" s="87"/>
      <c r="V498" s="87"/>
      <c r="W498" s="87"/>
      <c r="X498" s="87"/>
    </row>
    <row r="499" spans="1:24" s="2" customFormat="1" x14ac:dyDescent="0.2">
      <c r="A499" s="88"/>
      <c r="E499" s="132"/>
      <c r="F499" s="132"/>
      <c r="G499" s="153"/>
      <c r="H499" s="153"/>
      <c r="I499" s="153"/>
      <c r="J499" s="153"/>
      <c r="K499" s="153"/>
      <c r="L499" s="83"/>
      <c r="M499" s="84"/>
      <c r="N499" s="92"/>
      <c r="O499" s="13"/>
      <c r="P499" s="13"/>
      <c r="Q499" s="13"/>
      <c r="R499" s="13"/>
      <c r="S499" s="13"/>
      <c r="T499" s="13"/>
      <c r="U499" s="87"/>
      <c r="V499" s="87"/>
      <c r="W499" s="87"/>
      <c r="X499" s="87"/>
    </row>
    <row r="500" spans="1:24" s="2" customFormat="1" x14ac:dyDescent="0.2">
      <c r="A500" s="88"/>
      <c r="E500" s="132"/>
      <c r="F500" s="132"/>
      <c r="G500" s="153"/>
      <c r="H500" s="153"/>
      <c r="I500" s="153"/>
      <c r="J500" s="153"/>
      <c r="K500" s="153"/>
      <c r="L500" s="83"/>
      <c r="M500" s="84"/>
      <c r="N500" s="92"/>
      <c r="O500" s="13"/>
      <c r="P500" s="13"/>
      <c r="Q500" s="13"/>
      <c r="R500" s="13"/>
      <c r="S500" s="13"/>
      <c r="T500" s="13"/>
      <c r="U500" s="87"/>
      <c r="V500" s="87"/>
      <c r="W500" s="87"/>
      <c r="X500" s="87"/>
    </row>
    <row r="501" spans="1:24" s="2" customFormat="1" x14ac:dyDescent="0.2">
      <c r="A501" s="88"/>
      <c r="E501" s="132"/>
      <c r="F501" s="132"/>
      <c r="G501" s="153"/>
      <c r="H501" s="153"/>
      <c r="I501" s="153"/>
      <c r="J501" s="153"/>
      <c r="K501" s="153"/>
      <c r="L501" s="83"/>
      <c r="M501" s="84"/>
      <c r="N501" s="92"/>
      <c r="O501" s="13"/>
      <c r="P501" s="13"/>
      <c r="Q501" s="13"/>
      <c r="R501" s="13"/>
      <c r="S501" s="13"/>
      <c r="T501" s="13"/>
      <c r="U501" s="87"/>
      <c r="V501" s="87"/>
      <c r="W501" s="87"/>
      <c r="X501" s="87"/>
    </row>
    <row r="502" spans="1:24" s="2" customFormat="1" x14ac:dyDescent="0.2">
      <c r="A502" s="88"/>
      <c r="E502" s="132"/>
      <c r="F502" s="132"/>
      <c r="G502" s="153"/>
      <c r="H502" s="153"/>
      <c r="I502" s="153"/>
      <c r="J502" s="153"/>
      <c r="K502" s="153"/>
      <c r="L502" s="83"/>
      <c r="M502" s="84"/>
      <c r="N502" s="92"/>
      <c r="O502" s="13"/>
      <c r="P502" s="13"/>
      <c r="Q502" s="13"/>
      <c r="R502" s="13"/>
      <c r="S502" s="13"/>
      <c r="T502" s="13"/>
      <c r="U502" s="87"/>
      <c r="V502" s="87"/>
      <c r="W502" s="87"/>
      <c r="X502" s="87"/>
    </row>
    <row r="503" spans="1:24" s="2" customFormat="1" x14ac:dyDescent="0.2">
      <c r="A503" s="88"/>
      <c r="E503" s="132"/>
      <c r="F503" s="132"/>
      <c r="G503" s="153"/>
      <c r="H503" s="153"/>
      <c r="I503" s="153"/>
      <c r="J503" s="153"/>
      <c r="K503" s="153"/>
      <c r="L503" s="83"/>
      <c r="M503" s="84"/>
      <c r="N503" s="92"/>
      <c r="O503" s="13"/>
      <c r="P503" s="13"/>
      <c r="Q503" s="13"/>
      <c r="R503" s="13"/>
      <c r="S503" s="13"/>
      <c r="T503" s="13"/>
      <c r="U503" s="87"/>
      <c r="V503" s="87"/>
      <c r="W503" s="87"/>
      <c r="X503" s="87"/>
    </row>
    <row r="504" spans="1:24" s="2" customFormat="1" x14ac:dyDescent="0.2">
      <c r="A504" s="88"/>
      <c r="E504" s="132"/>
      <c r="F504" s="132"/>
      <c r="G504" s="153"/>
      <c r="H504" s="153"/>
      <c r="I504" s="153"/>
      <c r="J504" s="153"/>
      <c r="K504" s="153"/>
      <c r="L504" s="83"/>
      <c r="M504" s="84"/>
      <c r="N504" s="92"/>
      <c r="O504" s="13"/>
      <c r="P504" s="13"/>
      <c r="Q504" s="13"/>
      <c r="R504" s="13"/>
      <c r="S504" s="13"/>
      <c r="T504" s="13"/>
      <c r="U504" s="87"/>
      <c r="V504" s="87"/>
      <c r="W504" s="87"/>
      <c r="X504" s="87"/>
    </row>
    <row r="505" spans="1:24" s="2" customFormat="1" x14ac:dyDescent="0.2">
      <c r="A505" s="88"/>
      <c r="E505" s="132"/>
      <c r="F505" s="132"/>
      <c r="G505" s="153"/>
      <c r="H505" s="153"/>
      <c r="I505" s="153"/>
      <c r="J505" s="153"/>
      <c r="K505" s="153"/>
      <c r="L505" s="83"/>
      <c r="M505" s="84"/>
      <c r="N505" s="92"/>
      <c r="O505" s="13"/>
      <c r="P505" s="13"/>
      <c r="Q505" s="13"/>
      <c r="R505" s="13"/>
      <c r="S505" s="13"/>
      <c r="T505" s="13"/>
      <c r="U505" s="87"/>
      <c r="V505" s="87"/>
      <c r="W505" s="87"/>
      <c r="X505" s="87"/>
    </row>
    <row r="506" spans="1:24" s="2" customFormat="1" x14ac:dyDescent="0.2">
      <c r="A506" s="88"/>
      <c r="E506" s="132"/>
      <c r="F506" s="132"/>
      <c r="G506" s="153"/>
      <c r="H506" s="153"/>
      <c r="I506" s="153"/>
      <c r="J506" s="153"/>
      <c r="K506" s="153"/>
      <c r="L506" s="83"/>
      <c r="M506" s="84"/>
      <c r="N506" s="92"/>
      <c r="O506" s="13"/>
      <c r="P506" s="13"/>
      <c r="Q506" s="13"/>
      <c r="R506" s="13"/>
      <c r="S506" s="13"/>
      <c r="T506" s="13"/>
      <c r="U506" s="87"/>
      <c r="V506" s="87"/>
      <c r="W506" s="87"/>
      <c r="X506" s="87"/>
    </row>
    <row r="507" spans="1:24" s="2" customFormat="1" x14ac:dyDescent="0.2">
      <c r="A507" s="88"/>
      <c r="E507" s="132"/>
      <c r="F507" s="132"/>
      <c r="G507" s="153"/>
      <c r="H507" s="153"/>
      <c r="I507" s="153"/>
      <c r="J507" s="153"/>
      <c r="K507" s="153"/>
      <c r="L507" s="83"/>
      <c r="M507" s="84"/>
      <c r="N507" s="92"/>
      <c r="O507" s="13"/>
      <c r="P507" s="13"/>
      <c r="Q507" s="13"/>
      <c r="R507" s="13"/>
      <c r="S507" s="13"/>
      <c r="T507" s="13"/>
      <c r="U507" s="87"/>
      <c r="V507" s="87"/>
      <c r="W507" s="87"/>
      <c r="X507" s="87"/>
    </row>
    <row r="508" spans="1:24" s="2" customFormat="1" x14ac:dyDescent="0.2">
      <c r="A508" s="88"/>
      <c r="E508" s="132"/>
      <c r="F508" s="132"/>
      <c r="G508" s="153"/>
      <c r="H508" s="153"/>
      <c r="I508" s="153"/>
      <c r="J508" s="153"/>
      <c r="K508" s="153"/>
      <c r="L508" s="83"/>
      <c r="M508" s="84"/>
      <c r="N508" s="92"/>
      <c r="O508" s="13"/>
      <c r="P508" s="13"/>
      <c r="Q508" s="13"/>
      <c r="R508" s="13"/>
      <c r="S508" s="13"/>
      <c r="T508" s="13"/>
      <c r="U508" s="87"/>
      <c r="V508" s="87"/>
      <c r="W508" s="87"/>
      <c r="X508" s="87"/>
    </row>
    <row r="509" spans="1:24" s="2" customFormat="1" x14ac:dyDescent="0.2">
      <c r="A509" s="88"/>
      <c r="E509" s="132"/>
      <c r="F509" s="132"/>
      <c r="G509" s="153"/>
      <c r="H509" s="153"/>
      <c r="I509" s="153"/>
      <c r="J509" s="153"/>
      <c r="K509" s="153"/>
      <c r="L509" s="83"/>
      <c r="M509" s="84"/>
      <c r="N509" s="92"/>
      <c r="O509" s="13"/>
      <c r="P509" s="13"/>
      <c r="Q509" s="13"/>
      <c r="R509" s="13"/>
      <c r="S509" s="13"/>
      <c r="T509" s="13"/>
      <c r="U509" s="87"/>
      <c r="V509" s="87"/>
      <c r="W509" s="87"/>
      <c r="X509" s="87"/>
    </row>
    <row r="510" spans="1:24" s="2" customFormat="1" x14ac:dyDescent="0.2">
      <c r="A510" s="88"/>
      <c r="E510" s="132"/>
      <c r="F510" s="132"/>
      <c r="G510" s="153"/>
      <c r="H510" s="153"/>
      <c r="I510" s="153"/>
      <c r="J510" s="153"/>
      <c r="K510" s="153"/>
      <c r="L510" s="83"/>
      <c r="M510" s="84"/>
      <c r="N510" s="92"/>
      <c r="O510" s="13"/>
      <c r="P510" s="13"/>
      <c r="Q510" s="13"/>
      <c r="R510" s="13"/>
      <c r="S510" s="13"/>
      <c r="T510" s="13"/>
      <c r="U510" s="87"/>
      <c r="V510" s="87"/>
      <c r="W510" s="87"/>
      <c r="X510" s="87"/>
    </row>
    <row r="511" spans="1:24" s="2" customFormat="1" x14ac:dyDescent="0.2">
      <c r="A511" s="88"/>
      <c r="E511" s="132"/>
      <c r="F511" s="132"/>
      <c r="G511" s="153"/>
      <c r="H511" s="153"/>
      <c r="I511" s="153"/>
      <c r="J511" s="153"/>
      <c r="K511" s="153"/>
      <c r="L511" s="83"/>
      <c r="M511" s="84"/>
      <c r="N511" s="92"/>
      <c r="O511" s="13"/>
      <c r="P511" s="13"/>
      <c r="Q511" s="13"/>
      <c r="R511" s="13"/>
      <c r="S511" s="13"/>
      <c r="T511" s="13"/>
      <c r="U511" s="87"/>
      <c r="V511" s="87"/>
      <c r="W511" s="87"/>
      <c r="X511" s="87"/>
    </row>
    <row r="512" spans="1:24" s="2" customFormat="1" x14ac:dyDescent="0.2">
      <c r="A512" s="88"/>
      <c r="E512" s="132"/>
      <c r="F512" s="132"/>
      <c r="G512" s="153"/>
      <c r="H512" s="153"/>
      <c r="I512" s="153"/>
      <c r="J512" s="153"/>
      <c r="K512" s="153"/>
      <c r="L512" s="83"/>
      <c r="M512" s="84"/>
      <c r="N512" s="92"/>
      <c r="O512" s="13"/>
      <c r="P512" s="13"/>
      <c r="Q512" s="13"/>
      <c r="R512" s="13"/>
      <c r="S512" s="13"/>
      <c r="T512" s="13"/>
      <c r="U512" s="87"/>
      <c r="V512" s="87"/>
      <c r="W512" s="87"/>
      <c r="X512" s="87"/>
    </row>
    <row r="513" spans="1:24" s="2" customFormat="1" x14ac:dyDescent="0.2">
      <c r="A513" s="88"/>
      <c r="E513" s="132"/>
      <c r="F513" s="132"/>
      <c r="G513" s="153"/>
      <c r="H513" s="153"/>
      <c r="I513" s="153"/>
      <c r="J513" s="153"/>
      <c r="K513" s="153"/>
      <c r="L513" s="83"/>
      <c r="M513" s="84"/>
      <c r="N513" s="92"/>
      <c r="O513" s="13"/>
      <c r="P513" s="13"/>
      <c r="Q513" s="13"/>
      <c r="R513" s="13"/>
      <c r="S513" s="13"/>
      <c r="T513" s="13"/>
      <c r="U513" s="87"/>
      <c r="V513" s="87"/>
      <c r="W513" s="87"/>
      <c r="X513" s="87"/>
    </row>
    <row r="514" spans="1:24" s="2" customFormat="1" x14ac:dyDescent="0.2">
      <c r="A514" s="88"/>
      <c r="E514" s="132"/>
      <c r="F514" s="132"/>
      <c r="G514" s="153"/>
      <c r="H514" s="153"/>
      <c r="I514" s="153"/>
      <c r="J514" s="153"/>
      <c r="K514" s="153"/>
      <c r="L514" s="83"/>
      <c r="M514" s="84"/>
      <c r="N514" s="92"/>
      <c r="O514" s="13"/>
      <c r="P514" s="13"/>
      <c r="Q514" s="13"/>
      <c r="R514" s="13"/>
      <c r="S514" s="13"/>
      <c r="T514" s="13"/>
      <c r="U514" s="87"/>
      <c r="V514" s="87"/>
      <c r="W514" s="87"/>
      <c r="X514" s="87"/>
    </row>
    <row r="515" spans="1:24" s="2" customFormat="1" x14ac:dyDescent="0.2">
      <c r="A515" s="88"/>
      <c r="E515" s="132"/>
      <c r="F515" s="132"/>
      <c r="G515" s="153"/>
      <c r="H515" s="153"/>
      <c r="I515" s="153"/>
      <c r="J515" s="153"/>
      <c r="K515" s="153"/>
      <c r="L515" s="83"/>
      <c r="M515" s="84"/>
      <c r="N515" s="92"/>
      <c r="O515" s="13"/>
      <c r="P515" s="13"/>
      <c r="Q515" s="13"/>
      <c r="R515" s="13"/>
      <c r="S515" s="13"/>
      <c r="T515" s="13"/>
      <c r="U515" s="87"/>
      <c r="V515" s="87"/>
      <c r="W515" s="87"/>
      <c r="X515" s="87"/>
    </row>
    <row r="516" spans="1:24" s="2" customFormat="1" x14ac:dyDescent="0.2">
      <c r="A516" s="88"/>
      <c r="E516" s="132"/>
      <c r="F516" s="132"/>
      <c r="G516" s="153"/>
      <c r="H516" s="153"/>
      <c r="I516" s="153"/>
      <c r="J516" s="153"/>
      <c r="K516" s="153"/>
      <c r="L516" s="83"/>
      <c r="M516" s="84"/>
      <c r="N516" s="92"/>
      <c r="O516" s="13"/>
      <c r="P516" s="13"/>
      <c r="Q516" s="13"/>
      <c r="R516" s="13"/>
      <c r="S516" s="13"/>
      <c r="T516" s="13"/>
      <c r="U516" s="87"/>
      <c r="V516" s="87"/>
      <c r="W516" s="87"/>
      <c r="X516" s="87"/>
    </row>
    <row r="517" spans="1:24" s="2" customFormat="1" x14ac:dyDescent="0.2">
      <c r="A517" s="88"/>
      <c r="E517" s="132"/>
      <c r="F517" s="132"/>
      <c r="G517" s="153"/>
      <c r="H517" s="153"/>
      <c r="I517" s="153"/>
      <c r="J517" s="153"/>
      <c r="K517" s="153"/>
      <c r="L517" s="83"/>
      <c r="M517" s="84"/>
      <c r="N517" s="92"/>
      <c r="O517" s="13"/>
      <c r="P517" s="13"/>
      <c r="Q517" s="13"/>
      <c r="R517" s="13"/>
      <c r="S517" s="13"/>
      <c r="T517" s="13"/>
      <c r="U517" s="87"/>
      <c r="V517" s="87"/>
      <c r="W517" s="87"/>
      <c r="X517" s="87"/>
    </row>
    <row r="518" spans="1:24" s="2" customFormat="1" x14ac:dyDescent="0.2">
      <c r="A518" s="88"/>
      <c r="E518" s="132"/>
      <c r="F518" s="132"/>
      <c r="G518" s="153"/>
      <c r="H518" s="153"/>
      <c r="I518" s="153"/>
      <c r="J518" s="153"/>
      <c r="K518" s="153"/>
      <c r="L518" s="83"/>
      <c r="M518" s="84"/>
      <c r="N518" s="92"/>
      <c r="O518" s="13"/>
      <c r="P518" s="13"/>
      <c r="Q518" s="13"/>
      <c r="R518" s="13"/>
      <c r="S518" s="13"/>
      <c r="T518" s="13"/>
      <c r="U518" s="87"/>
      <c r="V518" s="87"/>
      <c r="W518" s="87"/>
      <c r="X518" s="87"/>
    </row>
    <row r="519" spans="1:24" s="2" customFormat="1" x14ac:dyDescent="0.2">
      <c r="A519" s="88"/>
      <c r="E519" s="132"/>
      <c r="F519" s="132"/>
      <c r="G519" s="153"/>
      <c r="H519" s="153"/>
      <c r="I519" s="153"/>
      <c r="J519" s="153"/>
      <c r="K519" s="153"/>
      <c r="L519" s="83"/>
      <c r="M519" s="84"/>
      <c r="N519" s="92"/>
      <c r="O519" s="13"/>
      <c r="P519" s="13"/>
      <c r="Q519" s="13"/>
      <c r="R519" s="13"/>
      <c r="S519" s="13"/>
      <c r="T519" s="13"/>
      <c r="U519" s="87"/>
      <c r="V519" s="87"/>
      <c r="W519" s="87"/>
      <c r="X519" s="87"/>
    </row>
    <row r="520" spans="1:24" s="2" customFormat="1" x14ac:dyDescent="0.2">
      <c r="A520" s="88"/>
      <c r="E520" s="132"/>
      <c r="F520" s="132"/>
      <c r="G520" s="153"/>
      <c r="H520" s="153"/>
      <c r="I520" s="153"/>
      <c r="J520" s="153"/>
      <c r="K520" s="153"/>
      <c r="L520" s="83"/>
      <c r="M520" s="84"/>
      <c r="N520" s="92"/>
      <c r="O520" s="13"/>
      <c r="P520" s="13"/>
      <c r="Q520" s="13"/>
      <c r="R520" s="13"/>
      <c r="S520" s="13"/>
      <c r="T520" s="13"/>
      <c r="U520" s="87"/>
      <c r="V520" s="87"/>
      <c r="W520" s="87"/>
      <c r="X520" s="87"/>
    </row>
    <row r="521" spans="1:24" s="2" customFormat="1" x14ac:dyDescent="0.2">
      <c r="A521" s="88"/>
      <c r="E521" s="132"/>
      <c r="F521" s="132"/>
      <c r="G521" s="153"/>
      <c r="H521" s="153"/>
      <c r="I521" s="153"/>
      <c r="J521" s="153"/>
      <c r="K521" s="153"/>
      <c r="L521" s="83"/>
      <c r="M521" s="84"/>
      <c r="N521" s="92"/>
      <c r="O521" s="13"/>
      <c r="P521" s="13"/>
      <c r="Q521" s="13"/>
      <c r="R521" s="13"/>
      <c r="S521" s="13"/>
      <c r="T521" s="13"/>
      <c r="U521" s="87"/>
      <c r="V521" s="87"/>
      <c r="W521" s="87"/>
      <c r="X521" s="87"/>
    </row>
    <row r="522" spans="1:24" s="2" customFormat="1" x14ac:dyDescent="0.2">
      <c r="A522" s="88"/>
      <c r="E522" s="132"/>
      <c r="F522" s="132"/>
      <c r="G522" s="153"/>
      <c r="H522" s="153"/>
      <c r="I522" s="153"/>
      <c r="J522" s="153"/>
      <c r="K522" s="153"/>
      <c r="L522" s="83"/>
      <c r="M522" s="84"/>
      <c r="N522" s="92"/>
      <c r="O522" s="13"/>
      <c r="P522" s="13"/>
      <c r="Q522" s="13"/>
      <c r="R522" s="13"/>
      <c r="S522" s="13"/>
      <c r="T522" s="13"/>
      <c r="U522" s="87"/>
      <c r="V522" s="87"/>
      <c r="W522" s="87"/>
      <c r="X522" s="87"/>
    </row>
    <row r="523" spans="1:24" s="2" customFormat="1" x14ac:dyDescent="0.2">
      <c r="A523" s="88"/>
      <c r="E523" s="132"/>
      <c r="F523" s="132"/>
      <c r="G523" s="153"/>
      <c r="H523" s="153"/>
      <c r="I523" s="153"/>
      <c r="J523" s="153"/>
      <c r="K523" s="153"/>
      <c r="L523" s="83"/>
      <c r="M523" s="84"/>
      <c r="N523" s="92"/>
      <c r="O523" s="13"/>
      <c r="P523" s="13"/>
      <c r="Q523" s="13"/>
      <c r="R523" s="13"/>
      <c r="S523" s="13"/>
      <c r="T523" s="13"/>
      <c r="U523" s="87"/>
      <c r="V523" s="87"/>
      <c r="W523" s="87"/>
      <c r="X523" s="87"/>
    </row>
    <row r="524" spans="1:24" s="2" customFormat="1" x14ac:dyDescent="0.2">
      <c r="A524" s="88"/>
      <c r="E524" s="132"/>
      <c r="F524" s="132"/>
      <c r="G524" s="153"/>
      <c r="H524" s="153"/>
      <c r="I524" s="153"/>
      <c r="J524" s="153"/>
      <c r="K524" s="153"/>
      <c r="L524" s="83"/>
      <c r="M524" s="84"/>
      <c r="N524" s="92"/>
      <c r="O524" s="13"/>
      <c r="P524" s="13"/>
      <c r="Q524" s="13"/>
      <c r="R524" s="13"/>
      <c r="S524" s="13"/>
      <c r="T524" s="13"/>
      <c r="U524" s="87"/>
      <c r="V524" s="87"/>
      <c r="W524" s="87"/>
      <c r="X524" s="87"/>
    </row>
    <row r="525" spans="1:24" s="2" customFormat="1" x14ac:dyDescent="0.2">
      <c r="A525" s="88"/>
      <c r="E525" s="132"/>
      <c r="F525" s="132"/>
      <c r="G525" s="153"/>
      <c r="H525" s="153"/>
      <c r="I525" s="153"/>
      <c r="J525" s="153"/>
      <c r="K525" s="153"/>
      <c r="L525" s="83"/>
      <c r="M525" s="84"/>
      <c r="N525" s="92"/>
      <c r="O525" s="13"/>
      <c r="P525" s="13"/>
      <c r="Q525" s="13"/>
      <c r="R525" s="13"/>
      <c r="S525" s="13"/>
      <c r="T525" s="13"/>
      <c r="U525" s="87"/>
      <c r="V525" s="87"/>
      <c r="W525" s="87"/>
      <c r="X525" s="87"/>
    </row>
    <row r="526" spans="1:24" s="2" customFormat="1" x14ac:dyDescent="0.2">
      <c r="A526" s="88"/>
      <c r="E526" s="132"/>
      <c r="F526" s="132"/>
      <c r="G526" s="153"/>
      <c r="H526" s="153"/>
      <c r="I526" s="153"/>
      <c r="J526" s="153"/>
      <c r="K526" s="153"/>
      <c r="L526" s="83"/>
      <c r="M526" s="84"/>
      <c r="N526" s="92"/>
      <c r="O526" s="13"/>
      <c r="P526" s="13"/>
      <c r="Q526" s="13"/>
      <c r="R526" s="13"/>
      <c r="S526" s="13"/>
      <c r="T526" s="13"/>
      <c r="U526" s="87"/>
      <c r="V526" s="87"/>
      <c r="W526" s="87"/>
      <c r="X526" s="87"/>
    </row>
    <row r="527" spans="1:24" s="2" customFormat="1" x14ac:dyDescent="0.2">
      <c r="A527" s="88"/>
      <c r="E527" s="132"/>
      <c r="F527" s="132"/>
      <c r="G527" s="153"/>
      <c r="H527" s="153"/>
      <c r="I527" s="153"/>
      <c r="J527" s="153"/>
      <c r="K527" s="153"/>
      <c r="L527" s="83"/>
      <c r="M527" s="84"/>
      <c r="N527" s="92"/>
      <c r="O527" s="13"/>
      <c r="P527" s="13"/>
      <c r="Q527" s="13"/>
      <c r="R527" s="13"/>
      <c r="S527" s="13"/>
      <c r="T527" s="13"/>
      <c r="U527" s="87"/>
      <c r="V527" s="87"/>
      <c r="W527" s="87"/>
      <c r="X527" s="87"/>
    </row>
    <row r="528" spans="1:24" s="2" customFormat="1" x14ac:dyDescent="0.2">
      <c r="A528" s="88"/>
      <c r="E528" s="132"/>
      <c r="F528" s="132"/>
      <c r="G528" s="153"/>
      <c r="H528" s="153"/>
      <c r="I528" s="153"/>
      <c r="J528" s="153"/>
      <c r="K528" s="153"/>
      <c r="L528" s="83"/>
      <c r="M528" s="84"/>
      <c r="N528" s="92"/>
      <c r="O528" s="13"/>
      <c r="P528" s="13"/>
      <c r="Q528" s="13"/>
      <c r="R528" s="13"/>
      <c r="S528" s="13"/>
      <c r="T528" s="13"/>
      <c r="U528" s="87"/>
      <c r="V528" s="87"/>
      <c r="W528" s="87"/>
      <c r="X528" s="87"/>
    </row>
    <row r="529" spans="1:24" s="2" customFormat="1" x14ac:dyDescent="0.2">
      <c r="A529" s="88"/>
      <c r="E529" s="132"/>
      <c r="F529" s="132"/>
      <c r="G529" s="153"/>
      <c r="H529" s="153"/>
      <c r="I529" s="153"/>
      <c r="J529" s="153"/>
      <c r="K529" s="153"/>
      <c r="L529" s="83"/>
      <c r="M529" s="84"/>
      <c r="N529" s="92"/>
      <c r="O529" s="13"/>
      <c r="P529" s="13"/>
      <c r="Q529" s="13"/>
      <c r="R529" s="13"/>
      <c r="S529" s="13"/>
      <c r="T529" s="13"/>
      <c r="U529" s="87"/>
      <c r="V529" s="87"/>
      <c r="W529" s="87"/>
      <c r="X529" s="87"/>
    </row>
    <row r="530" spans="1:24" s="2" customFormat="1" x14ac:dyDescent="0.2">
      <c r="A530" s="88"/>
      <c r="E530" s="132"/>
      <c r="F530" s="132"/>
      <c r="G530" s="153"/>
      <c r="H530" s="153"/>
      <c r="I530" s="153"/>
      <c r="J530" s="153"/>
      <c r="K530" s="153"/>
      <c r="L530" s="83"/>
      <c r="M530" s="84"/>
      <c r="N530" s="92"/>
      <c r="O530" s="13"/>
      <c r="P530" s="13"/>
      <c r="Q530" s="13"/>
      <c r="R530" s="13"/>
      <c r="S530" s="13"/>
      <c r="T530" s="13"/>
      <c r="U530" s="87"/>
      <c r="V530" s="87"/>
      <c r="W530" s="87"/>
      <c r="X530" s="87"/>
    </row>
    <row r="531" spans="1:24" s="2" customFormat="1" x14ac:dyDescent="0.2">
      <c r="A531" s="88"/>
      <c r="E531" s="132"/>
      <c r="F531" s="132"/>
      <c r="G531" s="153"/>
      <c r="H531" s="153"/>
      <c r="I531" s="153"/>
      <c r="J531" s="153"/>
      <c r="K531" s="153"/>
      <c r="L531" s="83"/>
      <c r="M531" s="84"/>
      <c r="N531" s="92"/>
      <c r="O531" s="13"/>
      <c r="P531" s="13"/>
      <c r="Q531" s="13"/>
      <c r="R531" s="13"/>
      <c r="S531" s="13"/>
      <c r="T531" s="13"/>
      <c r="U531" s="87"/>
      <c r="V531" s="87"/>
      <c r="W531" s="87"/>
      <c r="X531" s="87"/>
    </row>
    <row r="532" spans="1:24" s="2" customFormat="1" x14ac:dyDescent="0.2">
      <c r="A532" s="88"/>
      <c r="E532" s="132"/>
      <c r="F532" s="132"/>
      <c r="G532" s="153"/>
      <c r="H532" s="153"/>
      <c r="I532" s="153"/>
      <c r="J532" s="153"/>
      <c r="K532" s="153"/>
      <c r="L532" s="83"/>
      <c r="M532" s="84"/>
      <c r="N532" s="92"/>
      <c r="O532" s="13"/>
      <c r="P532" s="13"/>
      <c r="Q532" s="13"/>
      <c r="R532" s="13"/>
      <c r="S532" s="13"/>
      <c r="T532" s="13"/>
      <c r="U532" s="87"/>
      <c r="V532" s="87"/>
      <c r="W532" s="87"/>
      <c r="X532" s="87"/>
    </row>
    <row r="533" spans="1:24" s="2" customFormat="1" x14ac:dyDescent="0.2">
      <c r="A533" s="88"/>
      <c r="E533" s="132"/>
      <c r="F533" s="132"/>
      <c r="G533" s="153"/>
      <c r="H533" s="153"/>
      <c r="I533" s="153"/>
      <c r="J533" s="153"/>
      <c r="K533" s="153"/>
      <c r="L533" s="83"/>
      <c r="M533" s="84"/>
      <c r="N533" s="92"/>
      <c r="O533" s="13"/>
      <c r="P533" s="13"/>
      <c r="Q533" s="13"/>
      <c r="R533" s="13"/>
      <c r="S533" s="13"/>
      <c r="T533" s="13"/>
      <c r="U533" s="87"/>
      <c r="V533" s="87"/>
      <c r="W533" s="87"/>
      <c r="X533" s="87"/>
    </row>
    <row r="534" spans="1:24" s="2" customFormat="1" x14ac:dyDescent="0.2">
      <c r="A534" s="88"/>
      <c r="E534" s="132"/>
      <c r="F534" s="132"/>
      <c r="G534" s="153"/>
      <c r="H534" s="153"/>
      <c r="I534" s="153"/>
      <c r="J534" s="153"/>
      <c r="K534" s="153"/>
      <c r="L534" s="83"/>
      <c r="M534" s="84"/>
      <c r="N534" s="92"/>
      <c r="O534" s="13"/>
      <c r="P534" s="13"/>
      <c r="Q534" s="13"/>
      <c r="R534" s="13"/>
      <c r="S534" s="13"/>
      <c r="T534" s="13"/>
      <c r="U534" s="87"/>
      <c r="V534" s="87"/>
      <c r="W534" s="87"/>
      <c r="X534" s="87"/>
    </row>
    <row r="535" spans="1:24" s="2" customFormat="1" x14ac:dyDescent="0.2">
      <c r="A535" s="88"/>
      <c r="E535" s="132"/>
      <c r="F535" s="132"/>
      <c r="G535" s="153"/>
      <c r="H535" s="153"/>
      <c r="I535" s="153"/>
      <c r="J535" s="153"/>
      <c r="K535" s="153"/>
      <c r="L535" s="83"/>
      <c r="M535" s="84"/>
      <c r="N535" s="92"/>
      <c r="O535" s="13"/>
      <c r="P535" s="13"/>
      <c r="Q535" s="13"/>
      <c r="R535" s="13"/>
      <c r="S535" s="13"/>
      <c r="T535" s="13"/>
      <c r="U535" s="87"/>
      <c r="V535" s="87"/>
      <c r="W535" s="87"/>
      <c r="X535" s="87"/>
    </row>
    <row r="536" spans="1:24" s="2" customFormat="1" x14ac:dyDescent="0.2">
      <c r="A536" s="88"/>
      <c r="E536" s="132"/>
      <c r="F536" s="132"/>
      <c r="G536" s="153"/>
      <c r="H536" s="153"/>
      <c r="I536" s="153"/>
      <c r="J536" s="153"/>
      <c r="K536" s="153"/>
      <c r="L536" s="83"/>
      <c r="M536" s="84"/>
      <c r="N536" s="92"/>
      <c r="O536" s="13"/>
      <c r="P536" s="13"/>
      <c r="Q536" s="13"/>
      <c r="R536" s="13"/>
      <c r="S536" s="13"/>
      <c r="T536" s="13"/>
      <c r="U536" s="87"/>
      <c r="V536" s="87"/>
      <c r="W536" s="87"/>
      <c r="X536" s="87"/>
    </row>
    <row r="537" spans="1:24" s="2" customFormat="1" x14ac:dyDescent="0.2">
      <c r="A537" s="88"/>
      <c r="E537" s="132"/>
      <c r="F537" s="132"/>
      <c r="G537" s="153"/>
      <c r="H537" s="153"/>
      <c r="I537" s="153"/>
      <c r="J537" s="153"/>
      <c r="K537" s="153"/>
      <c r="L537" s="83"/>
      <c r="M537" s="84"/>
      <c r="N537" s="92"/>
      <c r="O537" s="13"/>
      <c r="P537" s="13"/>
      <c r="Q537" s="13"/>
      <c r="R537" s="13"/>
      <c r="S537" s="13"/>
      <c r="T537" s="13"/>
      <c r="U537" s="87"/>
      <c r="V537" s="87"/>
      <c r="W537" s="87"/>
      <c r="X537" s="87"/>
    </row>
    <row r="538" spans="1:24" s="2" customFormat="1" x14ac:dyDescent="0.2">
      <c r="A538" s="88"/>
      <c r="E538" s="132"/>
      <c r="F538" s="132"/>
      <c r="G538" s="153"/>
      <c r="H538" s="153"/>
      <c r="I538" s="153"/>
      <c r="J538" s="153"/>
      <c r="K538" s="153"/>
      <c r="L538" s="83"/>
      <c r="M538" s="84"/>
      <c r="N538" s="92"/>
      <c r="O538" s="13"/>
      <c r="P538" s="13"/>
      <c r="Q538" s="13"/>
      <c r="R538" s="13"/>
      <c r="S538" s="13"/>
      <c r="T538" s="13"/>
      <c r="U538" s="87"/>
      <c r="V538" s="87"/>
      <c r="W538" s="87"/>
      <c r="X538" s="87"/>
    </row>
    <row r="539" spans="1:24" s="2" customFormat="1" x14ac:dyDescent="0.2">
      <c r="A539" s="88"/>
      <c r="E539" s="132"/>
      <c r="F539" s="132"/>
      <c r="G539" s="153"/>
      <c r="H539" s="153"/>
      <c r="I539" s="153"/>
      <c r="J539" s="153"/>
      <c r="K539" s="153"/>
      <c r="L539" s="83"/>
      <c r="M539" s="84"/>
      <c r="N539" s="92"/>
      <c r="O539" s="13"/>
      <c r="P539" s="13"/>
      <c r="Q539" s="13"/>
      <c r="R539" s="13"/>
      <c r="S539" s="13"/>
      <c r="T539" s="13"/>
      <c r="U539" s="87"/>
      <c r="V539" s="87"/>
      <c r="W539" s="87"/>
      <c r="X539" s="87"/>
    </row>
    <row r="540" spans="1:24" s="2" customFormat="1" x14ac:dyDescent="0.2">
      <c r="A540" s="88"/>
      <c r="E540" s="132"/>
      <c r="F540" s="132"/>
      <c r="G540" s="153"/>
      <c r="H540" s="153"/>
      <c r="I540" s="153"/>
      <c r="J540" s="153"/>
      <c r="K540" s="153"/>
      <c r="L540" s="83"/>
      <c r="M540" s="84"/>
      <c r="N540" s="92"/>
      <c r="O540" s="13"/>
      <c r="P540" s="13"/>
      <c r="Q540" s="13"/>
      <c r="R540" s="13"/>
      <c r="S540" s="13"/>
      <c r="T540" s="13"/>
      <c r="U540" s="87"/>
      <c r="V540" s="87"/>
      <c r="W540" s="87"/>
      <c r="X540" s="87"/>
    </row>
    <row r="541" spans="1:24" s="2" customFormat="1" x14ac:dyDescent="0.2">
      <c r="A541" s="88"/>
      <c r="E541" s="132"/>
      <c r="F541" s="132"/>
      <c r="G541" s="153"/>
      <c r="H541" s="153"/>
      <c r="I541" s="153"/>
      <c r="J541" s="153"/>
      <c r="K541" s="153"/>
      <c r="L541" s="83"/>
      <c r="M541" s="84"/>
      <c r="N541" s="92"/>
      <c r="O541" s="13"/>
      <c r="P541" s="13"/>
      <c r="Q541" s="13"/>
      <c r="R541" s="13"/>
      <c r="S541" s="13"/>
      <c r="T541" s="13"/>
      <c r="U541" s="87"/>
      <c r="V541" s="87"/>
      <c r="W541" s="87"/>
      <c r="X541" s="87"/>
    </row>
    <row r="542" spans="1:24" s="2" customFormat="1" x14ac:dyDescent="0.2">
      <c r="A542" s="88"/>
      <c r="E542" s="132"/>
      <c r="F542" s="132"/>
      <c r="G542" s="153"/>
      <c r="H542" s="153"/>
      <c r="I542" s="153"/>
      <c r="J542" s="153"/>
      <c r="K542" s="153"/>
      <c r="L542" s="83"/>
      <c r="M542" s="84"/>
      <c r="N542" s="92"/>
      <c r="O542" s="13"/>
      <c r="P542" s="13"/>
      <c r="Q542" s="13"/>
      <c r="R542" s="13"/>
      <c r="S542" s="13"/>
      <c r="T542" s="13"/>
      <c r="U542" s="87"/>
      <c r="V542" s="87"/>
      <c r="W542" s="87"/>
      <c r="X542" s="87"/>
    </row>
    <row r="543" spans="1:24" s="2" customFormat="1" x14ac:dyDescent="0.2">
      <c r="A543" s="88"/>
      <c r="E543" s="132"/>
      <c r="F543" s="132"/>
      <c r="G543" s="153"/>
      <c r="H543" s="153"/>
      <c r="I543" s="153"/>
      <c r="J543" s="153"/>
      <c r="K543" s="153"/>
      <c r="L543" s="83"/>
      <c r="M543" s="84"/>
      <c r="N543" s="92"/>
      <c r="O543" s="13"/>
      <c r="P543" s="13"/>
      <c r="Q543" s="13"/>
      <c r="R543" s="13"/>
      <c r="S543" s="13"/>
      <c r="T543" s="13"/>
      <c r="U543" s="87"/>
      <c r="V543" s="87"/>
      <c r="W543" s="87"/>
      <c r="X543" s="87"/>
    </row>
    <row r="544" spans="1:24" s="2" customFormat="1" x14ac:dyDescent="0.2">
      <c r="A544" s="88"/>
      <c r="E544" s="132"/>
      <c r="F544" s="132"/>
      <c r="G544" s="153"/>
      <c r="H544" s="153"/>
      <c r="I544" s="153"/>
      <c r="J544" s="153"/>
      <c r="K544" s="153"/>
      <c r="L544" s="83"/>
      <c r="M544" s="84"/>
      <c r="N544" s="92"/>
      <c r="O544" s="13"/>
      <c r="P544" s="13"/>
      <c r="Q544" s="13"/>
      <c r="R544" s="13"/>
      <c r="S544" s="13"/>
      <c r="T544" s="13"/>
      <c r="U544" s="87"/>
      <c r="V544" s="87"/>
      <c r="W544" s="87"/>
      <c r="X544" s="87"/>
    </row>
    <row r="545" spans="1:24" s="2" customFormat="1" x14ac:dyDescent="0.2">
      <c r="A545" s="88"/>
      <c r="E545" s="132"/>
      <c r="F545" s="132"/>
      <c r="G545" s="153"/>
      <c r="H545" s="153"/>
      <c r="I545" s="153"/>
      <c r="J545" s="153"/>
      <c r="K545" s="153"/>
      <c r="L545" s="83"/>
      <c r="M545" s="84"/>
      <c r="N545" s="92"/>
      <c r="O545" s="13"/>
      <c r="P545" s="13"/>
      <c r="Q545" s="13"/>
      <c r="R545" s="13"/>
      <c r="S545" s="13"/>
      <c r="T545" s="13"/>
      <c r="U545" s="87"/>
      <c r="V545" s="87"/>
      <c r="W545" s="87"/>
      <c r="X545" s="87"/>
    </row>
    <row r="546" spans="1:24" s="2" customFormat="1" x14ac:dyDescent="0.2">
      <c r="A546" s="88"/>
      <c r="E546" s="132"/>
      <c r="F546" s="132"/>
      <c r="G546" s="153"/>
      <c r="H546" s="153"/>
      <c r="I546" s="153"/>
      <c r="J546" s="153"/>
      <c r="K546" s="153"/>
      <c r="L546" s="83"/>
      <c r="M546" s="84"/>
      <c r="N546" s="92"/>
      <c r="O546" s="13"/>
      <c r="P546" s="13"/>
      <c r="Q546" s="13"/>
      <c r="R546" s="13"/>
      <c r="S546" s="13"/>
      <c r="T546" s="13"/>
      <c r="U546" s="87"/>
      <c r="V546" s="87"/>
      <c r="W546" s="87"/>
      <c r="X546" s="87"/>
    </row>
    <row r="547" spans="1:24" s="2" customFormat="1" x14ac:dyDescent="0.2">
      <c r="A547" s="88"/>
      <c r="E547" s="132"/>
      <c r="F547" s="132"/>
      <c r="G547" s="153"/>
      <c r="H547" s="153"/>
      <c r="I547" s="153"/>
      <c r="J547" s="153"/>
      <c r="K547" s="153"/>
      <c r="L547" s="83"/>
      <c r="M547" s="84"/>
      <c r="N547" s="92"/>
      <c r="O547" s="13"/>
      <c r="P547" s="13"/>
      <c r="Q547" s="13"/>
      <c r="R547" s="13"/>
      <c r="S547" s="13"/>
      <c r="T547" s="13"/>
      <c r="U547" s="87"/>
      <c r="V547" s="87"/>
      <c r="W547" s="87"/>
      <c r="X547" s="87"/>
    </row>
    <row r="548" spans="1:24" s="2" customFormat="1" x14ac:dyDescent="0.2">
      <c r="A548" s="88"/>
      <c r="E548" s="132"/>
      <c r="F548" s="132"/>
      <c r="G548" s="153"/>
      <c r="H548" s="153"/>
      <c r="I548" s="153"/>
      <c r="J548" s="153"/>
      <c r="K548" s="153"/>
      <c r="L548" s="83"/>
      <c r="M548" s="84"/>
      <c r="N548" s="92"/>
      <c r="O548" s="13"/>
      <c r="P548" s="13"/>
      <c r="Q548" s="13"/>
      <c r="R548" s="13"/>
      <c r="S548" s="13"/>
      <c r="T548" s="13"/>
      <c r="U548" s="87"/>
      <c r="V548" s="87"/>
      <c r="W548" s="87"/>
      <c r="X548" s="87"/>
    </row>
    <row r="549" spans="1:24" s="2" customFormat="1" x14ac:dyDescent="0.2">
      <c r="A549" s="88"/>
      <c r="E549" s="132"/>
      <c r="F549" s="132"/>
      <c r="G549" s="153"/>
      <c r="H549" s="153"/>
      <c r="I549" s="153"/>
      <c r="J549" s="153"/>
      <c r="K549" s="153"/>
      <c r="L549" s="83"/>
      <c r="M549" s="84"/>
      <c r="N549" s="92"/>
      <c r="O549" s="13"/>
      <c r="P549" s="13"/>
      <c r="Q549" s="13"/>
      <c r="R549" s="13"/>
      <c r="S549" s="13"/>
      <c r="T549" s="13"/>
      <c r="U549" s="87"/>
      <c r="V549" s="87"/>
      <c r="W549" s="87"/>
      <c r="X549" s="87"/>
    </row>
    <row r="550" spans="1:24" s="2" customFormat="1" x14ac:dyDescent="0.2">
      <c r="A550" s="88"/>
      <c r="E550" s="132"/>
      <c r="F550" s="132"/>
      <c r="G550" s="153"/>
      <c r="H550" s="153"/>
      <c r="I550" s="153"/>
      <c r="J550" s="153"/>
      <c r="K550" s="153"/>
      <c r="L550" s="83"/>
      <c r="M550" s="84"/>
      <c r="N550" s="92"/>
      <c r="O550" s="13"/>
      <c r="P550" s="13"/>
      <c r="Q550" s="13"/>
      <c r="R550" s="13"/>
      <c r="S550" s="13"/>
      <c r="T550" s="13"/>
      <c r="U550" s="87"/>
      <c r="V550" s="87"/>
      <c r="W550" s="87"/>
      <c r="X550" s="87"/>
    </row>
    <row r="551" spans="1:24" s="2" customFormat="1" x14ac:dyDescent="0.2">
      <c r="A551" s="88"/>
      <c r="E551" s="132"/>
      <c r="F551" s="132"/>
      <c r="G551" s="153"/>
      <c r="H551" s="153"/>
      <c r="I551" s="153"/>
      <c r="J551" s="153"/>
      <c r="K551" s="153"/>
      <c r="L551" s="83"/>
      <c r="M551" s="84"/>
      <c r="N551" s="92"/>
      <c r="O551" s="13"/>
      <c r="P551" s="13"/>
      <c r="Q551" s="13"/>
      <c r="R551" s="13"/>
      <c r="S551" s="13"/>
      <c r="T551" s="13"/>
      <c r="U551" s="87"/>
      <c r="V551" s="87"/>
      <c r="W551" s="87"/>
      <c r="X551" s="87"/>
    </row>
    <row r="552" spans="1:24" s="2" customFormat="1" x14ac:dyDescent="0.2">
      <c r="A552" s="88"/>
      <c r="E552" s="132"/>
      <c r="F552" s="132"/>
      <c r="G552" s="153"/>
      <c r="H552" s="153"/>
      <c r="I552" s="153"/>
      <c r="J552" s="153"/>
      <c r="K552" s="153"/>
      <c r="L552" s="83"/>
      <c r="M552" s="84"/>
      <c r="N552" s="92"/>
      <c r="O552" s="13"/>
      <c r="P552" s="13"/>
      <c r="Q552" s="13"/>
      <c r="R552" s="13"/>
      <c r="S552" s="13"/>
      <c r="T552" s="13"/>
      <c r="U552" s="87"/>
      <c r="V552" s="87"/>
      <c r="W552" s="87"/>
      <c r="X552" s="87"/>
    </row>
    <row r="553" spans="1:24" s="2" customFormat="1" x14ac:dyDescent="0.2">
      <c r="A553" s="88"/>
      <c r="E553" s="132"/>
      <c r="F553" s="132"/>
      <c r="G553" s="153"/>
      <c r="H553" s="153"/>
      <c r="I553" s="153"/>
      <c r="J553" s="153"/>
      <c r="K553" s="153"/>
      <c r="L553" s="83"/>
      <c r="M553" s="84"/>
      <c r="N553" s="92"/>
      <c r="O553" s="13"/>
      <c r="P553" s="13"/>
      <c r="Q553" s="13"/>
      <c r="R553" s="13"/>
      <c r="S553" s="13"/>
      <c r="T553" s="13"/>
      <c r="U553" s="87"/>
      <c r="V553" s="87"/>
      <c r="W553" s="87"/>
      <c r="X553" s="87"/>
    </row>
    <row r="554" spans="1:24" s="2" customFormat="1" x14ac:dyDescent="0.2">
      <c r="A554" s="88"/>
      <c r="E554" s="132"/>
      <c r="F554" s="132"/>
      <c r="G554" s="153"/>
      <c r="H554" s="153"/>
      <c r="I554" s="153"/>
      <c r="J554" s="153"/>
      <c r="K554" s="153"/>
      <c r="L554" s="83"/>
      <c r="M554" s="84"/>
      <c r="N554" s="92"/>
      <c r="O554" s="13"/>
      <c r="P554" s="13"/>
      <c r="Q554" s="13"/>
      <c r="R554" s="13"/>
      <c r="S554" s="13"/>
      <c r="T554" s="13"/>
      <c r="U554" s="87"/>
      <c r="V554" s="87"/>
      <c r="W554" s="87"/>
      <c r="X554" s="87"/>
    </row>
    <row r="555" spans="1:24" s="2" customFormat="1" x14ac:dyDescent="0.2">
      <c r="A555" s="88"/>
      <c r="E555" s="132"/>
      <c r="F555" s="132"/>
      <c r="G555" s="153"/>
      <c r="H555" s="153"/>
      <c r="I555" s="153"/>
      <c r="J555" s="153"/>
      <c r="K555" s="153"/>
      <c r="L555" s="83"/>
      <c r="M555" s="84"/>
      <c r="N555" s="92"/>
      <c r="O555" s="13"/>
      <c r="P555" s="13"/>
      <c r="Q555" s="13"/>
      <c r="R555" s="13"/>
      <c r="S555" s="13"/>
      <c r="T555" s="13"/>
      <c r="U555" s="87"/>
      <c r="V555" s="87"/>
      <c r="W555" s="87"/>
      <c r="X555" s="87"/>
    </row>
    <row r="556" spans="1:24" s="2" customFormat="1" x14ac:dyDescent="0.2">
      <c r="A556" s="88"/>
      <c r="E556" s="132"/>
      <c r="F556" s="132"/>
      <c r="G556" s="153"/>
      <c r="H556" s="153"/>
      <c r="I556" s="153"/>
      <c r="J556" s="153"/>
      <c r="K556" s="153"/>
      <c r="L556" s="83"/>
      <c r="M556" s="84"/>
      <c r="N556" s="92"/>
      <c r="O556" s="13"/>
      <c r="P556" s="13"/>
      <c r="Q556" s="13"/>
      <c r="R556" s="13"/>
      <c r="S556" s="13"/>
      <c r="T556" s="13"/>
      <c r="U556" s="87"/>
      <c r="V556" s="87"/>
      <c r="W556" s="87"/>
      <c r="X556" s="87"/>
    </row>
    <row r="557" spans="1:24" s="2" customFormat="1" x14ac:dyDescent="0.2">
      <c r="A557" s="88"/>
      <c r="E557" s="132"/>
      <c r="F557" s="132"/>
      <c r="G557" s="153"/>
      <c r="H557" s="153"/>
      <c r="I557" s="153"/>
      <c r="J557" s="153"/>
      <c r="K557" s="153"/>
      <c r="L557" s="83"/>
      <c r="M557" s="84"/>
      <c r="N557" s="92"/>
      <c r="O557" s="13"/>
      <c r="P557" s="13"/>
      <c r="Q557" s="13"/>
      <c r="R557" s="13"/>
      <c r="S557" s="13"/>
      <c r="T557" s="13"/>
      <c r="U557" s="87"/>
      <c r="V557" s="87"/>
      <c r="W557" s="87"/>
      <c r="X557" s="87"/>
    </row>
    <row r="558" spans="1:24" s="2" customFormat="1" x14ac:dyDescent="0.2">
      <c r="A558" s="88"/>
      <c r="E558" s="132"/>
      <c r="F558" s="132"/>
      <c r="G558" s="153"/>
      <c r="H558" s="153"/>
      <c r="I558" s="153"/>
      <c r="J558" s="153"/>
      <c r="K558" s="153"/>
      <c r="L558" s="83"/>
      <c r="M558" s="84"/>
      <c r="N558" s="92"/>
      <c r="O558" s="13"/>
      <c r="P558" s="13"/>
      <c r="Q558" s="13"/>
      <c r="R558" s="13"/>
      <c r="S558" s="13"/>
      <c r="T558" s="13"/>
      <c r="U558" s="87"/>
      <c r="V558" s="87"/>
      <c r="W558" s="87"/>
      <c r="X558" s="87"/>
    </row>
    <row r="559" spans="1:24" s="2" customFormat="1" x14ac:dyDescent="0.2">
      <c r="A559" s="88"/>
      <c r="E559" s="132"/>
      <c r="F559" s="132"/>
      <c r="G559" s="153"/>
      <c r="H559" s="153"/>
      <c r="I559" s="153"/>
      <c r="J559" s="153"/>
      <c r="K559" s="153"/>
      <c r="L559" s="83"/>
      <c r="M559" s="84"/>
      <c r="N559" s="92"/>
      <c r="O559" s="13"/>
      <c r="P559" s="13"/>
      <c r="Q559" s="13"/>
      <c r="R559" s="13"/>
      <c r="S559" s="13"/>
      <c r="T559" s="13"/>
      <c r="U559" s="87"/>
      <c r="V559" s="87"/>
      <c r="W559" s="87"/>
      <c r="X559" s="87"/>
    </row>
    <row r="560" spans="1:24" s="2" customFormat="1" x14ac:dyDescent="0.2">
      <c r="A560" s="88"/>
      <c r="E560" s="132"/>
      <c r="F560" s="132"/>
      <c r="G560" s="153"/>
      <c r="H560" s="153"/>
      <c r="I560" s="153"/>
      <c r="J560" s="153"/>
      <c r="K560" s="153"/>
      <c r="L560" s="83"/>
      <c r="M560" s="84"/>
      <c r="N560" s="92"/>
      <c r="O560" s="13"/>
      <c r="P560" s="13"/>
      <c r="Q560" s="13"/>
      <c r="R560" s="13"/>
      <c r="S560" s="13"/>
      <c r="T560" s="13"/>
      <c r="U560" s="87"/>
      <c r="V560" s="87"/>
      <c r="W560" s="87"/>
      <c r="X560" s="87"/>
    </row>
    <row r="561" spans="1:24" s="2" customFormat="1" x14ac:dyDescent="0.2">
      <c r="A561" s="88"/>
      <c r="E561" s="132"/>
      <c r="F561" s="132"/>
      <c r="G561" s="153"/>
      <c r="H561" s="153"/>
      <c r="I561" s="153"/>
      <c r="J561" s="153"/>
      <c r="K561" s="153"/>
      <c r="L561" s="83"/>
      <c r="M561" s="84"/>
      <c r="N561" s="92"/>
      <c r="O561" s="13"/>
      <c r="P561" s="13"/>
      <c r="Q561" s="13"/>
      <c r="R561" s="13"/>
      <c r="S561" s="13"/>
      <c r="T561" s="13"/>
      <c r="U561" s="87"/>
      <c r="V561" s="87"/>
      <c r="W561" s="87"/>
      <c r="X561" s="87"/>
    </row>
    <row r="562" spans="1:24" s="2" customFormat="1" x14ac:dyDescent="0.2">
      <c r="A562" s="88"/>
      <c r="E562" s="132"/>
      <c r="F562" s="132"/>
      <c r="G562" s="153"/>
      <c r="H562" s="153"/>
      <c r="I562" s="153"/>
      <c r="J562" s="153"/>
      <c r="K562" s="153"/>
      <c r="L562" s="83"/>
      <c r="M562" s="84"/>
      <c r="N562" s="92"/>
      <c r="O562" s="13"/>
      <c r="P562" s="13"/>
      <c r="Q562" s="13"/>
      <c r="R562" s="13"/>
      <c r="S562" s="13"/>
      <c r="T562" s="13"/>
      <c r="U562" s="87"/>
      <c r="V562" s="87"/>
      <c r="W562" s="87"/>
      <c r="X562" s="87"/>
    </row>
    <row r="563" spans="1:24" s="2" customFormat="1" x14ac:dyDescent="0.2">
      <c r="A563" s="88"/>
      <c r="E563" s="132"/>
      <c r="F563" s="132"/>
      <c r="G563" s="153"/>
      <c r="H563" s="153"/>
      <c r="I563" s="153"/>
      <c r="J563" s="153"/>
      <c r="K563" s="153"/>
      <c r="L563" s="83"/>
      <c r="M563" s="84"/>
      <c r="N563" s="92"/>
      <c r="O563" s="13"/>
      <c r="P563" s="13"/>
      <c r="Q563" s="13"/>
      <c r="R563" s="13"/>
      <c r="S563" s="13"/>
      <c r="T563" s="13"/>
      <c r="U563" s="87"/>
      <c r="V563" s="87"/>
      <c r="W563" s="87"/>
      <c r="X563" s="87"/>
    </row>
    <row r="564" spans="1:24" s="2" customFormat="1" x14ac:dyDescent="0.2">
      <c r="A564" s="88"/>
      <c r="E564" s="132"/>
      <c r="F564" s="132"/>
      <c r="G564" s="153"/>
      <c r="H564" s="153"/>
      <c r="I564" s="153"/>
      <c r="J564" s="153"/>
      <c r="K564" s="153"/>
      <c r="L564" s="83"/>
      <c r="M564" s="84"/>
      <c r="N564" s="92"/>
      <c r="O564" s="13"/>
      <c r="P564" s="13"/>
      <c r="Q564" s="13"/>
      <c r="R564" s="13"/>
      <c r="S564" s="13"/>
      <c r="T564" s="13"/>
      <c r="U564" s="87"/>
      <c r="V564" s="87"/>
      <c r="W564" s="87"/>
      <c r="X564" s="87"/>
    </row>
    <row r="565" spans="1:24" s="2" customFormat="1" x14ac:dyDescent="0.2">
      <c r="A565" s="88"/>
      <c r="E565" s="132"/>
      <c r="F565" s="132"/>
      <c r="G565" s="153"/>
      <c r="H565" s="153"/>
      <c r="I565" s="153"/>
      <c r="J565" s="153"/>
      <c r="K565" s="153"/>
      <c r="L565" s="83"/>
      <c r="M565" s="84"/>
      <c r="N565" s="92"/>
      <c r="O565" s="13"/>
      <c r="P565" s="13"/>
      <c r="Q565" s="13"/>
      <c r="R565" s="13"/>
      <c r="S565" s="13"/>
      <c r="T565" s="13"/>
      <c r="U565" s="87"/>
      <c r="V565" s="87"/>
      <c r="W565" s="87"/>
      <c r="X565" s="87"/>
    </row>
    <row r="566" spans="1:24" s="2" customFormat="1" x14ac:dyDescent="0.2">
      <c r="A566" s="88"/>
      <c r="E566" s="132"/>
      <c r="F566" s="132"/>
      <c r="G566" s="153"/>
      <c r="H566" s="153"/>
      <c r="I566" s="153"/>
      <c r="J566" s="153"/>
      <c r="K566" s="153"/>
      <c r="L566" s="83"/>
      <c r="M566" s="84"/>
      <c r="N566" s="92"/>
      <c r="O566" s="13"/>
      <c r="P566" s="13"/>
      <c r="Q566" s="13"/>
      <c r="R566" s="13"/>
      <c r="S566" s="13"/>
      <c r="T566" s="13"/>
      <c r="U566" s="87"/>
      <c r="V566" s="87"/>
      <c r="W566" s="87"/>
      <c r="X566" s="87"/>
    </row>
    <row r="567" spans="1:24" s="2" customFormat="1" x14ac:dyDescent="0.2">
      <c r="A567" s="88"/>
      <c r="E567" s="132"/>
      <c r="F567" s="132"/>
      <c r="G567" s="153"/>
      <c r="H567" s="153"/>
      <c r="I567" s="153"/>
      <c r="J567" s="153"/>
      <c r="K567" s="153"/>
      <c r="L567" s="83"/>
      <c r="M567" s="84"/>
      <c r="N567" s="92"/>
      <c r="O567" s="13"/>
      <c r="P567" s="13"/>
      <c r="Q567" s="13"/>
      <c r="R567" s="13"/>
      <c r="S567" s="13"/>
      <c r="T567" s="13"/>
      <c r="U567" s="87"/>
      <c r="V567" s="87"/>
      <c r="W567" s="87"/>
      <c r="X567" s="87"/>
    </row>
    <row r="568" spans="1:24" s="2" customFormat="1" x14ac:dyDescent="0.2">
      <c r="A568" s="88"/>
      <c r="E568" s="132"/>
      <c r="F568" s="132"/>
      <c r="G568" s="153"/>
      <c r="H568" s="153"/>
      <c r="I568" s="153"/>
      <c r="J568" s="153"/>
      <c r="K568" s="153"/>
      <c r="L568" s="83"/>
      <c r="M568" s="84"/>
      <c r="N568" s="92"/>
      <c r="O568" s="13"/>
      <c r="P568" s="13"/>
      <c r="Q568" s="13"/>
      <c r="R568" s="13"/>
      <c r="S568" s="13"/>
      <c r="T568" s="13"/>
      <c r="U568" s="87"/>
      <c r="V568" s="87"/>
      <c r="W568" s="87"/>
      <c r="X568" s="87"/>
    </row>
    <row r="569" spans="1:24" s="2" customFormat="1" x14ac:dyDescent="0.2">
      <c r="A569" s="88"/>
      <c r="E569" s="132"/>
      <c r="F569" s="132"/>
      <c r="G569" s="153"/>
      <c r="H569" s="153"/>
      <c r="I569" s="153"/>
      <c r="J569" s="153"/>
      <c r="K569" s="153"/>
      <c r="L569" s="83"/>
      <c r="M569" s="84"/>
      <c r="N569" s="92"/>
      <c r="O569" s="13"/>
      <c r="P569" s="13"/>
      <c r="Q569" s="13"/>
      <c r="R569" s="13"/>
      <c r="S569" s="13"/>
      <c r="T569" s="13"/>
      <c r="U569" s="87"/>
      <c r="V569" s="87"/>
      <c r="W569" s="87"/>
      <c r="X569" s="87"/>
    </row>
    <row r="570" spans="1:24" s="2" customFormat="1" x14ac:dyDescent="0.2">
      <c r="A570" s="88"/>
      <c r="E570" s="132"/>
      <c r="F570" s="132"/>
      <c r="G570" s="153"/>
      <c r="H570" s="153"/>
      <c r="I570" s="153"/>
      <c r="J570" s="153"/>
      <c r="K570" s="153"/>
      <c r="L570" s="83"/>
      <c r="M570" s="84"/>
      <c r="N570" s="92"/>
      <c r="O570" s="13"/>
      <c r="P570" s="13"/>
      <c r="Q570" s="13"/>
      <c r="R570" s="13"/>
      <c r="S570" s="13"/>
      <c r="T570" s="13"/>
      <c r="U570" s="87"/>
      <c r="V570" s="87"/>
      <c r="W570" s="87"/>
      <c r="X570" s="87"/>
    </row>
    <row r="571" spans="1:24" s="2" customFormat="1" x14ac:dyDescent="0.2">
      <c r="A571" s="88"/>
      <c r="E571" s="132"/>
      <c r="F571" s="132"/>
      <c r="G571" s="153"/>
      <c r="H571" s="153"/>
      <c r="I571" s="153"/>
      <c r="J571" s="153"/>
      <c r="K571" s="153"/>
      <c r="L571" s="83"/>
      <c r="M571" s="84"/>
      <c r="N571" s="92"/>
      <c r="O571" s="13"/>
      <c r="P571" s="13"/>
      <c r="Q571" s="13"/>
      <c r="R571" s="13"/>
      <c r="S571" s="13"/>
      <c r="T571" s="13"/>
      <c r="U571" s="87"/>
      <c r="V571" s="87"/>
      <c r="W571" s="87"/>
      <c r="X571" s="87"/>
    </row>
    <row r="572" spans="1:24" s="2" customFormat="1" x14ac:dyDescent="0.2">
      <c r="A572" s="88"/>
      <c r="E572" s="132"/>
      <c r="F572" s="132"/>
      <c r="G572" s="153"/>
      <c r="H572" s="153"/>
      <c r="I572" s="153"/>
      <c r="J572" s="153"/>
      <c r="K572" s="153"/>
      <c r="L572" s="83"/>
      <c r="M572" s="84"/>
      <c r="N572" s="92"/>
      <c r="O572" s="13"/>
      <c r="P572" s="13"/>
      <c r="Q572" s="13"/>
      <c r="R572" s="13"/>
      <c r="S572" s="13"/>
      <c r="T572" s="13"/>
      <c r="U572" s="87"/>
      <c r="V572" s="87"/>
      <c r="W572" s="87"/>
      <c r="X572" s="87"/>
    </row>
    <row r="573" spans="1:24" s="2" customFormat="1" x14ac:dyDescent="0.2">
      <c r="A573" s="88"/>
      <c r="E573" s="132"/>
      <c r="F573" s="132"/>
      <c r="G573" s="153"/>
      <c r="H573" s="153"/>
      <c r="I573" s="153"/>
      <c r="J573" s="153"/>
      <c r="K573" s="153"/>
      <c r="L573" s="83"/>
      <c r="M573" s="84"/>
      <c r="N573" s="92"/>
      <c r="O573" s="13"/>
      <c r="P573" s="13"/>
      <c r="Q573" s="13"/>
      <c r="R573" s="13"/>
      <c r="S573" s="13"/>
      <c r="T573" s="13"/>
      <c r="U573" s="87"/>
      <c r="V573" s="87"/>
      <c r="W573" s="87"/>
      <c r="X573" s="87"/>
    </row>
    <row r="574" spans="1:24" s="2" customFormat="1" x14ac:dyDescent="0.2">
      <c r="A574" s="88"/>
      <c r="E574" s="132"/>
      <c r="F574" s="132"/>
      <c r="G574" s="153"/>
      <c r="H574" s="153"/>
      <c r="I574" s="153"/>
      <c r="J574" s="153"/>
      <c r="K574" s="153"/>
      <c r="L574" s="83"/>
      <c r="M574" s="84"/>
      <c r="N574" s="92"/>
      <c r="O574" s="13"/>
      <c r="P574" s="13"/>
      <c r="Q574" s="13"/>
      <c r="R574" s="13"/>
      <c r="S574" s="13"/>
      <c r="T574" s="13"/>
      <c r="U574" s="87"/>
      <c r="V574" s="87"/>
      <c r="W574" s="87"/>
      <c r="X574" s="87"/>
    </row>
    <row r="575" spans="1:24" s="2" customFormat="1" x14ac:dyDescent="0.2">
      <c r="A575" s="88"/>
      <c r="E575" s="132"/>
      <c r="F575" s="132"/>
      <c r="G575" s="153"/>
      <c r="H575" s="153"/>
      <c r="I575" s="153"/>
      <c r="J575" s="153"/>
      <c r="K575" s="153"/>
      <c r="L575" s="83"/>
      <c r="M575" s="84"/>
      <c r="N575" s="92"/>
      <c r="O575" s="13"/>
      <c r="P575" s="13"/>
      <c r="Q575" s="13"/>
      <c r="R575" s="13"/>
      <c r="S575" s="13"/>
      <c r="T575" s="13"/>
      <c r="U575" s="87"/>
      <c r="V575" s="87"/>
      <c r="W575" s="87"/>
      <c r="X575" s="87"/>
    </row>
    <row r="576" spans="1:24" s="2" customFormat="1" x14ac:dyDescent="0.2">
      <c r="A576" s="88"/>
      <c r="E576" s="132"/>
      <c r="F576" s="132"/>
      <c r="G576" s="153"/>
      <c r="H576" s="153"/>
      <c r="I576" s="153"/>
      <c r="J576" s="153"/>
      <c r="K576" s="153"/>
      <c r="L576" s="83"/>
      <c r="M576" s="84"/>
      <c r="N576" s="92"/>
      <c r="O576" s="13"/>
      <c r="P576" s="13"/>
      <c r="Q576" s="13"/>
      <c r="R576" s="13"/>
      <c r="S576" s="13"/>
      <c r="T576" s="13"/>
      <c r="U576" s="87"/>
      <c r="V576" s="87"/>
      <c r="W576" s="87"/>
      <c r="X576" s="87"/>
    </row>
    <row r="577" spans="1:24" s="2" customFormat="1" x14ac:dyDescent="0.2">
      <c r="A577" s="88"/>
      <c r="E577" s="132"/>
      <c r="F577" s="132"/>
      <c r="G577" s="153"/>
      <c r="H577" s="153"/>
      <c r="I577" s="153"/>
      <c r="J577" s="153"/>
      <c r="K577" s="153"/>
      <c r="L577" s="83"/>
      <c r="M577" s="84"/>
      <c r="N577" s="92"/>
      <c r="O577" s="13"/>
      <c r="P577" s="13"/>
      <c r="Q577" s="13"/>
      <c r="R577" s="13"/>
      <c r="S577" s="13"/>
      <c r="T577" s="13"/>
      <c r="U577" s="87"/>
      <c r="V577" s="87"/>
      <c r="W577" s="87"/>
      <c r="X577" s="87"/>
    </row>
    <row r="578" spans="1:24" s="2" customFormat="1" x14ac:dyDescent="0.2">
      <c r="A578" s="88"/>
      <c r="E578" s="132"/>
      <c r="F578" s="132"/>
      <c r="G578" s="153"/>
      <c r="H578" s="153"/>
      <c r="I578" s="153"/>
      <c r="J578" s="153"/>
      <c r="K578" s="153"/>
      <c r="L578" s="83"/>
      <c r="M578" s="84"/>
      <c r="N578" s="92"/>
      <c r="O578" s="13"/>
      <c r="P578" s="13"/>
      <c r="Q578" s="13"/>
      <c r="R578" s="13"/>
      <c r="S578" s="13"/>
      <c r="T578" s="13"/>
      <c r="U578" s="87"/>
      <c r="V578" s="87"/>
      <c r="W578" s="87"/>
      <c r="X578" s="87"/>
    </row>
    <row r="579" spans="1:24" s="2" customFormat="1" x14ac:dyDescent="0.2">
      <c r="A579" s="88"/>
      <c r="E579" s="132"/>
      <c r="F579" s="132"/>
      <c r="G579" s="153"/>
      <c r="H579" s="153"/>
      <c r="I579" s="153"/>
      <c r="J579" s="153"/>
      <c r="K579" s="153"/>
      <c r="L579" s="83"/>
      <c r="M579" s="84"/>
      <c r="N579" s="92"/>
      <c r="O579" s="13"/>
      <c r="P579" s="13"/>
      <c r="Q579" s="13"/>
      <c r="R579" s="13"/>
      <c r="S579" s="13"/>
      <c r="T579" s="13"/>
      <c r="U579" s="87"/>
      <c r="V579" s="87"/>
      <c r="W579" s="87"/>
      <c r="X579" s="87"/>
    </row>
    <row r="580" spans="1:24" s="2" customFormat="1" x14ac:dyDescent="0.2">
      <c r="A580" s="88"/>
      <c r="E580" s="132"/>
      <c r="F580" s="132"/>
      <c r="G580" s="153"/>
      <c r="H580" s="153"/>
      <c r="I580" s="153"/>
      <c r="J580" s="153"/>
      <c r="K580" s="153"/>
      <c r="L580" s="83"/>
      <c r="M580" s="84"/>
      <c r="N580" s="92"/>
      <c r="O580" s="13"/>
      <c r="P580" s="13"/>
      <c r="Q580" s="13"/>
      <c r="R580" s="13"/>
      <c r="S580" s="13"/>
      <c r="T580" s="13"/>
      <c r="U580" s="87"/>
      <c r="V580" s="87"/>
      <c r="W580" s="87"/>
      <c r="X580" s="87"/>
    </row>
    <row r="581" spans="1:24" s="2" customFormat="1" x14ac:dyDescent="0.2">
      <c r="A581" s="88"/>
      <c r="E581" s="132"/>
      <c r="F581" s="132"/>
      <c r="G581" s="153"/>
      <c r="H581" s="153"/>
      <c r="I581" s="153"/>
      <c r="J581" s="153"/>
      <c r="K581" s="153"/>
      <c r="L581" s="83"/>
      <c r="M581" s="84"/>
      <c r="N581" s="92"/>
      <c r="O581" s="13"/>
      <c r="P581" s="13"/>
      <c r="Q581" s="13"/>
      <c r="R581" s="13"/>
      <c r="S581" s="13"/>
      <c r="T581" s="13"/>
      <c r="U581" s="87"/>
      <c r="V581" s="87"/>
      <c r="W581" s="87"/>
      <c r="X581" s="87"/>
    </row>
    <row r="582" spans="1:24" s="2" customFormat="1" x14ac:dyDescent="0.2">
      <c r="A582" s="88"/>
      <c r="E582" s="132"/>
      <c r="F582" s="132"/>
      <c r="G582" s="153"/>
      <c r="H582" s="153"/>
      <c r="I582" s="153"/>
      <c r="J582" s="153"/>
      <c r="K582" s="153"/>
      <c r="L582" s="83"/>
      <c r="M582" s="84"/>
      <c r="N582" s="92"/>
      <c r="O582" s="13"/>
      <c r="P582" s="13"/>
      <c r="Q582" s="13"/>
      <c r="R582" s="13"/>
      <c r="S582" s="13"/>
      <c r="T582" s="13"/>
      <c r="U582" s="87"/>
      <c r="V582" s="87"/>
      <c r="W582" s="87"/>
      <c r="X582" s="87"/>
    </row>
    <row r="583" spans="1:24" s="2" customFormat="1" x14ac:dyDescent="0.2">
      <c r="A583" s="88"/>
      <c r="E583" s="132"/>
      <c r="F583" s="132"/>
      <c r="G583" s="153"/>
      <c r="H583" s="153"/>
      <c r="I583" s="153"/>
      <c r="J583" s="153"/>
      <c r="K583" s="153"/>
      <c r="L583" s="83"/>
      <c r="M583" s="84"/>
      <c r="N583" s="92"/>
      <c r="O583" s="13"/>
      <c r="P583" s="13"/>
      <c r="Q583" s="13"/>
      <c r="R583" s="13"/>
      <c r="S583" s="13"/>
      <c r="T583" s="13"/>
      <c r="U583" s="87"/>
      <c r="V583" s="87"/>
      <c r="W583" s="87"/>
      <c r="X583" s="87"/>
    </row>
    <row r="584" spans="1:24" s="2" customFormat="1" x14ac:dyDescent="0.2">
      <c r="A584" s="88"/>
      <c r="E584" s="132"/>
      <c r="F584" s="132"/>
      <c r="G584" s="153"/>
      <c r="H584" s="153"/>
      <c r="I584" s="153"/>
      <c r="J584" s="153"/>
      <c r="K584" s="153"/>
      <c r="L584" s="83"/>
      <c r="M584" s="84"/>
      <c r="N584" s="92"/>
      <c r="O584" s="13"/>
      <c r="P584" s="13"/>
      <c r="Q584" s="13"/>
      <c r="R584" s="13"/>
      <c r="S584" s="13"/>
      <c r="T584" s="13"/>
      <c r="U584" s="87"/>
      <c r="V584" s="87"/>
      <c r="W584" s="87"/>
      <c r="X584" s="87"/>
    </row>
    <row r="585" spans="1:24" s="2" customFormat="1" x14ac:dyDescent="0.2">
      <c r="A585" s="88"/>
      <c r="E585" s="132"/>
      <c r="F585" s="132"/>
      <c r="G585" s="153"/>
      <c r="H585" s="153"/>
      <c r="I585" s="153"/>
      <c r="J585" s="153"/>
      <c r="K585" s="153"/>
      <c r="L585" s="83"/>
      <c r="M585" s="84"/>
      <c r="N585" s="92"/>
      <c r="O585" s="13"/>
      <c r="P585" s="13"/>
      <c r="Q585" s="13"/>
      <c r="R585" s="13"/>
      <c r="S585" s="13"/>
      <c r="T585" s="13"/>
      <c r="U585" s="87"/>
      <c r="V585" s="87"/>
      <c r="W585" s="87"/>
      <c r="X585" s="87"/>
    </row>
    <row r="586" spans="1:24" s="2" customFormat="1" x14ac:dyDescent="0.2">
      <c r="A586" s="88"/>
      <c r="E586" s="132"/>
      <c r="F586" s="132"/>
      <c r="G586" s="153"/>
      <c r="H586" s="153"/>
      <c r="I586" s="153"/>
      <c r="J586" s="153"/>
      <c r="K586" s="153"/>
      <c r="L586" s="83"/>
      <c r="M586" s="84"/>
      <c r="N586" s="92"/>
      <c r="O586" s="13"/>
      <c r="P586" s="13"/>
      <c r="Q586" s="13"/>
      <c r="R586" s="13"/>
      <c r="S586" s="13"/>
      <c r="T586" s="13"/>
      <c r="U586" s="87"/>
      <c r="V586" s="87"/>
      <c r="W586" s="87"/>
      <c r="X586" s="87"/>
    </row>
    <row r="587" spans="1:24" s="2" customFormat="1" x14ac:dyDescent="0.2">
      <c r="A587" s="88"/>
      <c r="E587" s="132"/>
      <c r="F587" s="132"/>
      <c r="G587" s="153"/>
      <c r="H587" s="153"/>
      <c r="I587" s="153"/>
      <c r="J587" s="153"/>
      <c r="K587" s="153"/>
      <c r="L587" s="83"/>
      <c r="M587" s="84"/>
      <c r="N587" s="92"/>
      <c r="O587" s="13"/>
      <c r="P587" s="13"/>
      <c r="Q587" s="13"/>
      <c r="R587" s="13"/>
      <c r="S587" s="13"/>
      <c r="T587" s="13"/>
      <c r="U587" s="87"/>
      <c r="V587" s="87"/>
      <c r="W587" s="87"/>
      <c r="X587" s="87"/>
    </row>
    <row r="588" spans="1:24" s="2" customFormat="1" x14ac:dyDescent="0.2">
      <c r="A588" s="88"/>
      <c r="E588" s="132"/>
      <c r="F588" s="132"/>
      <c r="G588" s="153"/>
      <c r="H588" s="153"/>
      <c r="I588" s="153"/>
      <c r="J588" s="153"/>
      <c r="K588" s="153"/>
      <c r="L588" s="83"/>
      <c r="M588" s="84"/>
      <c r="N588" s="92"/>
      <c r="O588" s="13"/>
      <c r="P588" s="13"/>
      <c r="Q588" s="13"/>
      <c r="R588" s="13"/>
      <c r="S588" s="13"/>
      <c r="T588" s="13"/>
      <c r="U588" s="87"/>
      <c r="V588" s="87"/>
      <c r="W588" s="87"/>
      <c r="X588" s="87"/>
    </row>
    <row r="589" spans="1:24" s="2" customFormat="1" x14ac:dyDescent="0.2">
      <c r="A589" s="88"/>
      <c r="E589" s="132"/>
      <c r="F589" s="132"/>
      <c r="G589" s="153"/>
      <c r="H589" s="153"/>
      <c r="I589" s="153"/>
      <c r="J589" s="153"/>
      <c r="K589" s="153"/>
      <c r="L589" s="83"/>
      <c r="M589" s="84"/>
      <c r="N589" s="92"/>
      <c r="O589" s="13"/>
      <c r="P589" s="13"/>
      <c r="Q589" s="13"/>
      <c r="R589" s="13"/>
      <c r="S589" s="13"/>
      <c r="T589" s="13"/>
      <c r="U589" s="87"/>
      <c r="V589" s="87"/>
      <c r="W589" s="87"/>
      <c r="X589" s="87"/>
    </row>
    <row r="590" spans="1:24" s="2" customFormat="1" x14ac:dyDescent="0.2">
      <c r="A590" s="88"/>
      <c r="E590" s="132"/>
      <c r="F590" s="132"/>
      <c r="G590" s="153"/>
      <c r="H590" s="153"/>
      <c r="I590" s="153"/>
      <c r="J590" s="153"/>
      <c r="K590" s="153"/>
      <c r="L590" s="83"/>
      <c r="M590" s="84"/>
      <c r="N590" s="92"/>
      <c r="O590" s="13"/>
      <c r="P590" s="13"/>
      <c r="Q590" s="13"/>
      <c r="R590" s="13"/>
      <c r="S590" s="13"/>
      <c r="T590" s="13"/>
      <c r="U590" s="87"/>
      <c r="V590" s="87"/>
      <c r="W590" s="87"/>
      <c r="X590" s="87"/>
    </row>
    <row r="591" spans="1:24" s="2" customFormat="1" x14ac:dyDescent="0.2">
      <c r="A591" s="88"/>
      <c r="E591" s="132"/>
      <c r="F591" s="132"/>
      <c r="G591" s="153"/>
      <c r="H591" s="153"/>
      <c r="I591" s="153"/>
      <c r="J591" s="153"/>
      <c r="K591" s="153"/>
      <c r="L591" s="83"/>
      <c r="M591" s="84"/>
      <c r="N591" s="92"/>
      <c r="O591" s="13"/>
      <c r="P591" s="13"/>
      <c r="Q591" s="13"/>
      <c r="R591" s="13"/>
      <c r="S591" s="13"/>
      <c r="T591" s="13"/>
      <c r="U591" s="87"/>
      <c r="V591" s="87"/>
      <c r="W591" s="87"/>
      <c r="X591" s="87"/>
    </row>
    <row r="592" spans="1:24" s="2" customFormat="1" x14ac:dyDescent="0.2">
      <c r="A592" s="88"/>
      <c r="E592" s="132"/>
      <c r="F592" s="132"/>
      <c r="G592" s="153"/>
      <c r="H592" s="153"/>
      <c r="I592" s="153"/>
      <c r="J592" s="153"/>
      <c r="K592" s="153"/>
      <c r="L592" s="83"/>
      <c r="M592" s="84"/>
      <c r="N592" s="92"/>
      <c r="O592" s="13"/>
      <c r="P592" s="13"/>
      <c r="Q592" s="13"/>
      <c r="R592" s="13"/>
      <c r="S592" s="13"/>
      <c r="T592" s="13"/>
      <c r="U592" s="87"/>
      <c r="V592" s="87"/>
      <c r="W592" s="87"/>
      <c r="X592" s="87"/>
    </row>
    <row r="593" spans="1:24" s="2" customFormat="1" x14ac:dyDescent="0.2">
      <c r="A593" s="88"/>
      <c r="E593" s="132"/>
      <c r="F593" s="132"/>
      <c r="G593" s="153"/>
      <c r="H593" s="153"/>
      <c r="I593" s="153"/>
      <c r="J593" s="153"/>
      <c r="K593" s="153"/>
      <c r="L593" s="83"/>
      <c r="M593" s="84"/>
      <c r="N593" s="92"/>
      <c r="O593" s="13"/>
      <c r="P593" s="13"/>
      <c r="Q593" s="13"/>
      <c r="R593" s="13"/>
      <c r="S593" s="13"/>
      <c r="T593" s="13"/>
      <c r="U593" s="87"/>
      <c r="V593" s="87"/>
      <c r="W593" s="87"/>
      <c r="X593" s="87"/>
    </row>
    <row r="594" spans="1:24" s="2" customFormat="1" x14ac:dyDescent="0.2">
      <c r="A594" s="88"/>
      <c r="E594" s="132"/>
      <c r="F594" s="132"/>
      <c r="G594" s="153"/>
      <c r="H594" s="153"/>
      <c r="I594" s="153"/>
      <c r="J594" s="153"/>
      <c r="K594" s="153"/>
      <c r="L594" s="83"/>
      <c r="M594" s="84"/>
      <c r="N594" s="92"/>
      <c r="O594" s="13"/>
      <c r="P594" s="13"/>
      <c r="Q594" s="13"/>
      <c r="R594" s="13"/>
      <c r="S594" s="13"/>
      <c r="T594" s="13"/>
      <c r="U594" s="87"/>
      <c r="V594" s="87"/>
      <c r="W594" s="87"/>
      <c r="X594" s="87"/>
    </row>
    <row r="595" spans="1:24" s="2" customFormat="1" x14ac:dyDescent="0.2">
      <c r="A595" s="88"/>
      <c r="E595" s="132"/>
      <c r="F595" s="132"/>
      <c r="G595" s="153"/>
      <c r="H595" s="153"/>
      <c r="I595" s="153"/>
      <c r="J595" s="153"/>
      <c r="K595" s="153"/>
      <c r="L595" s="83"/>
      <c r="M595" s="84"/>
      <c r="N595" s="92"/>
      <c r="O595" s="13"/>
      <c r="P595" s="13"/>
      <c r="Q595" s="13"/>
      <c r="R595" s="13"/>
      <c r="S595" s="13"/>
      <c r="T595" s="13"/>
      <c r="U595" s="87"/>
      <c r="V595" s="87"/>
      <c r="W595" s="87"/>
      <c r="X595" s="87"/>
    </row>
    <row r="596" spans="1:24" s="2" customFormat="1" x14ac:dyDescent="0.2">
      <c r="A596" s="88"/>
      <c r="E596" s="132"/>
      <c r="F596" s="132"/>
      <c r="G596" s="153"/>
      <c r="H596" s="153"/>
      <c r="I596" s="153"/>
      <c r="J596" s="153"/>
      <c r="K596" s="153"/>
      <c r="L596" s="83"/>
      <c r="M596" s="84"/>
      <c r="N596" s="92"/>
      <c r="O596" s="13"/>
      <c r="P596" s="13"/>
      <c r="Q596" s="13"/>
      <c r="R596" s="13"/>
      <c r="S596" s="13"/>
      <c r="T596" s="13"/>
      <c r="U596" s="87"/>
      <c r="V596" s="87"/>
      <c r="W596" s="87"/>
      <c r="X596" s="87"/>
    </row>
    <row r="597" spans="1:24" s="2" customFormat="1" x14ac:dyDescent="0.2">
      <c r="A597" s="88"/>
      <c r="E597" s="132"/>
      <c r="F597" s="132"/>
      <c r="G597" s="153"/>
      <c r="H597" s="153"/>
      <c r="I597" s="153"/>
      <c r="J597" s="153"/>
      <c r="K597" s="153"/>
      <c r="L597" s="83"/>
      <c r="M597" s="84"/>
      <c r="N597" s="92"/>
      <c r="O597" s="13"/>
      <c r="P597" s="13"/>
      <c r="Q597" s="13"/>
      <c r="R597" s="13"/>
      <c r="S597" s="13"/>
      <c r="T597" s="13"/>
      <c r="U597" s="87"/>
      <c r="V597" s="87"/>
      <c r="W597" s="87"/>
      <c r="X597" s="87"/>
    </row>
    <row r="598" spans="1:24" s="2" customFormat="1" x14ac:dyDescent="0.2">
      <c r="A598" s="88"/>
      <c r="E598" s="132"/>
      <c r="F598" s="132"/>
      <c r="G598" s="153"/>
      <c r="H598" s="153"/>
      <c r="I598" s="153"/>
      <c r="J598" s="153"/>
      <c r="K598" s="153"/>
      <c r="L598" s="83"/>
      <c r="M598" s="84"/>
      <c r="N598" s="92"/>
      <c r="O598" s="13"/>
      <c r="P598" s="13"/>
      <c r="Q598" s="13"/>
      <c r="R598" s="13"/>
      <c r="S598" s="13"/>
      <c r="T598" s="13"/>
      <c r="U598" s="87"/>
      <c r="V598" s="87"/>
      <c r="W598" s="87"/>
      <c r="X598" s="87"/>
    </row>
    <row r="599" spans="1:24" s="2" customFormat="1" x14ac:dyDescent="0.2">
      <c r="A599" s="88"/>
      <c r="E599" s="132"/>
      <c r="F599" s="132"/>
      <c r="G599" s="153"/>
      <c r="H599" s="153"/>
      <c r="I599" s="153"/>
      <c r="J599" s="153"/>
      <c r="K599" s="153"/>
      <c r="L599" s="83"/>
      <c r="M599" s="84"/>
      <c r="N599" s="92"/>
      <c r="O599" s="13"/>
      <c r="P599" s="13"/>
      <c r="Q599" s="13"/>
      <c r="R599" s="13"/>
      <c r="S599" s="13"/>
      <c r="T599" s="13"/>
      <c r="U599" s="87"/>
      <c r="V599" s="87"/>
      <c r="W599" s="87"/>
      <c r="X599" s="87"/>
    </row>
    <row r="600" spans="1:24" s="2" customFormat="1" x14ac:dyDescent="0.2">
      <c r="A600" s="88"/>
      <c r="E600" s="132"/>
      <c r="F600" s="132"/>
      <c r="G600" s="153"/>
      <c r="H600" s="153"/>
      <c r="I600" s="153"/>
      <c r="J600" s="153"/>
      <c r="K600" s="153"/>
      <c r="L600" s="83"/>
      <c r="M600" s="84"/>
      <c r="N600" s="92"/>
      <c r="O600" s="13"/>
      <c r="P600" s="13"/>
      <c r="Q600" s="13"/>
      <c r="R600" s="13"/>
      <c r="S600" s="13"/>
      <c r="T600" s="13"/>
      <c r="U600" s="87"/>
      <c r="V600" s="87"/>
      <c r="W600" s="87"/>
      <c r="X600" s="87"/>
    </row>
    <row r="601" spans="1:24" s="2" customFormat="1" x14ac:dyDescent="0.2">
      <c r="A601" s="88"/>
      <c r="E601" s="132"/>
      <c r="F601" s="132"/>
      <c r="G601" s="153"/>
      <c r="H601" s="153"/>
      <c r="I601" s="153"/>
      <c r="J601" s="153"/>
      <c r="K601" s="153"/>
      <c r="L601" s="83"/>
      <c r="M601" s="84"/>
      <c r="N601" s="92"/>
      <c r="O601" s="13"/>
      <c r="P601" s="13"/>
      <c r="Q601" s="13"/>
      <c r="R601" s="13"/>
      <c r="S601" s="13"/>
      <c r="T601" s="13"/>
      <c r="U601" s="87"/>
      <c r="V601" s="87"/>
      <c r="W601" s="87"/>
      <c r="X601" s="87"/>
    </row>
    <row r="602" spans="1:24" s="2" customFormat="1" x14ac:dyDescent="0.2">
      <c r="A602" s="88"/>
      <c r="E602" s="132"/>
      <c r="F602" s="132"/>
      <c r="G602" s="153"/>
      <c r="H602" s="153"/>
      <c r="I602" s="153"/>
      <c r="J602" s="153"/>
      <c r="K602" s="153"/>
      <c r="L602" s="83"/>
      <c r="M602" s="84"/>
      <c r="N602" s="92"/>
      <c r="O602" s="13"/>
      <c r="P602" s="13"/>
      <c r="Q602" s="13"/>
      <c r="R602" s="13"/>
      <c r="S602" s="13"/>
      <c r="T602" s="13"/>
      <c r="U602" s="87"/>
      <c r="V602" s="87"/>
      <c r="W602" s="87"/>
      <c r="X602" s="87"/>
    </row>
    <row r="603" spans="1:24" s="2" customFormat="1" x14ac:dyDescent="0.2">
      <c r="A603" s="88"/>
      <c r="E603" s="132"/>
      <c r="F603" s="132"/>
      <c r="G603" s="153"/>
      <c r="H603" s="153"/>
      <c r="I603" s="153"/>
      <c r="J603" s="153"/>
      <c r="K603" s="153"/>
      <c r="L603" s="83"/>
      <c r="M603" s="84"/>
      <c r="N603" s="92"/>
      <c r="O603" s="13"/>
      <c r="P603" s="13"/>
      <c r="Q603" s="13"/>
      <c r="R603" s="13"/>
      <c r="S603" s="13"/>
      <c r="T603" s="13"/>
      <c r="U603" s="87"/>
      <c r="V603" s="87"/>
      <c r="W603" s="87"/>
      <c r="X603" s="87"/>
    </row>
    <row r="604" spans="1:24" s="2" customFormat="1" x14ac:dyDescent="0.2">
      <c r="A604" s="88"/>
      <c r="E604" s="132"/>
      <c r="F604" s="132"/>
      <c r="G604" s="153"/>
      <c r="H604" s="153"/>
      <c r="I604" s="153"/>
      <c r="J604" s="153"/>
      <c r="K604" s="153"/>
      <c r="L604" s="83"/>
      <c r="M604" s="84"/>
      <c r="N604" s="92"/>
      <c r="O604" s="13"/>
      <c r="P604" s="13"/>
      <c r="Q604" s="13"/>
      <c r="R604" s="13"/>
      <c r="S604" s="13"/>
      <c r="T604" s="13"/>
      <c r="U604" s="87"/>
      <c r="V604" s="87"/>
      <c r="W604" s="87"/>
      <c r="X604" s="87"/>
    </row>
    <row r="605" spans="1:24" s="2" customFormat="1" x14ac:dyDescent="0.2">
      <c r="A605" s="88"/>
      <c r="E605" s="132"/>
      <c r="F605" s="132"/>
      <c r="G605" s="153"/>
      <c r="H605" s="153"/>
      <c r="I605" s="153"/>
      <c r="J605" s="153"/>
      <c r="K605" s="153"/>
      <c r="L605" s="83"/>
      <c r="M605" s="84"/>
      <c r="N605" s="92"/>
      <c r="O605" s="13"/>
      <c r="P605" s="13"/>
      <c r="Q605" s="13"/>
      <c r="R605" s="13"/>
      <c r="S605" s="13"/>
      <c r="T605" s="13"/>
      <c r="U605" s="87"/>
      <c r="V605" s="87"/>
      <c r="W605" s="87"/>
      <c r="X605" s="87"/>
    </row>
    <row r="606" spans="1:24" s="2" customFormat="1" x14ac:dyDescent="0.2">
      <c r="A606" s="88"/>
      <c r="E606" s="132"/>
      <c r="F606" s="132"/>
      <c r="G606" s="153"/>
      <c r="H606" s="153"/>
      <c r="I606" s="153"/>
      <c r="J606" s="153"/>
      <c r="K606" s="153"/>
      <c r="L606" s="83"/>
      <c r="M606" s="84"/>
      <c r="N606" s="92"/>
      <c r="O606" s="13"/>
      <c r="P606" s="13"/>
      <c r="Q606" s="13"/>
      <c r="R606" s="13"/>
      <c r="S606" s="13"/>
      <c r="T606" s="13"/>
      <c r="U606" s="87"/>
      <c r="V606" s="87"/>
      <c r="W606" s="87"/>
      <c r="X606" s="87"/>
    </row>
    <row r="607" spans="1:24" s="2" customFormat="1" x14ac:dyDescent="0.2">
      <c r="A607" s="88"/>
      <c r="E607" s="132"/>
      <c r="F607" s="132"/>
      <c r="G607" s="153"/>
      <c r="H607" s="153"/>
      <c r="I607" s="153"/>
      <c r="J607" s="153"/>
      <c r="K607" s="153"/>
      <c r="L607" s="83"/>
      <c r="M607" s="84"/>
      <c r="N607" s="92"/>
      <c r="O607" s="13"/>
      <c r="P607" s="13"/>
      <c r="Q607" s="13"/>
      <c r="R607" s="13"/>
      <c r="S607" s="13"/>
      <c r="T607" s="13"/>
      <c r="U607" s="87"/>
      <c r="V607" s="87"/>
      <c r="W607" s="87"/>
      <c r="X607" s="87"/>
    </row>
    <row r="608" spans="1:24" s="2" customFormat="1" x14ac:dyDescent="0.2">
      <c r="A608" s="88"/>
      <c r="E608" s="132"/>
      <c r="F608" s="132"/>
      <c r="G608" s="153"/>
      <c r="H608" s="153"/>
      <c r="I608" s="153"/>
      <c r="J608" s="153"/>
      <c r="K608" s="153"/>
      <c r="L608" s="83"/>
      <c r="M608" s="84"/>
      <c r="N608" s="92"/>
      <c r="O608" s="13"/>
      <c r="P608" s="13"/>
      <c r="Q608" s="13"/>
      <c r="R608" s="13"/>
      <c r="S608" s="13"/>
      <c r="T608" s="13"/>
      <c r="U608" s="87"/>
      <c r="V608" s="87"/>
      <c r="W608" s="87"/>
      <c r="X608" s="87"/>
    </row>
  </sheetData>
  <mergeCells count="623">
    <mergeCell ref="X141:X142"/>
    <mergeCell ref="B141:B142"/>
    <mergeCell ref="C141:C142"/>
    <mergeCell ref="D141:D142"/>
    <mergeCell ref="E141:E142"/>
    <mergeCell ref="G141:G142"/>
    <mergeCell ref="H141:H142"/>
    <mergeCell ref="J141:J142"/>
    <mergeCell ref="K141:K142"/>
    <mergeCell ref="M141:M142"/>
    <mergeCell ref="X137:X138"/>
    <mergeCell ref="B139:B140"/>
    <mergeCell ref="C139:C140"/>
    <mergeCell ref="D139:D140"/>
    <mergeCell ref="E139:E140"/>
    <mergeCell ref="G139:G140"/>
    <mergeCell ref="H139:H140"/>
    <mergeCell ref="J139:J140"/>
    <mergeCell ref="K139:K140"/>
    <mergeCell ref="M139:M140"/>
    <mergeCell ref="U139:U140"/>
    <mergeCell ref="V139:V140"/>
    <mergeCell ref="W139:W140"/>
    <mergeCell ref="X139:X140"/>
    <mergeCell ref="B137:B138"/>
    <mergeCell ref="C137:C138"/>
    <mergeCell ref="D137:D138"/>
    <mergeCell ref="E137:E138"/>
    <mergeCell ref="G137:G138"/>
    <mergeCell ref="H137:H138"/>
    <mergeCell ref="J137:J138"/>
    <mergeCell ref="K137:K138"/>
    <mergeCell ref="M137:M138"/>
    <mergeCell ref="X133:X134"/>
    <mergeCell ref="B135:B136"/>
    <mergeCell ref="C135:C136"/>
    <mergeCell ref="D135:D136"/>
    <mergeCell ref="E135:E136"/>
    <mergeCell ref="G135:G136"/>
    <mergeCell ref="H135:H136"/>
    <mergeCell ref="J135:J136"/>
    <mergeCell ref="K135:K136"/>
    <mergeCell ref="M135:M136"/>
    <mergeCell ref="U135:U136"/>
    <mergeCell ref="V135:V136"/>
    <mergeCell ref="W135:W136"/>
    <mergeCell ref="X135:X136"/>
    <mergeCell ref="B133:B134"/>
    <mergeCell ref="C133:C134"/>
    <mergeCell ref="D133:D134"/>
    <mergeCell ref="E133:E134"/>
    <mergeCell ref="G133:G134"/>
    <mergeCell ref="J133:J134"/>
    <mergeCell ref="K133:K134"/>
    <mergeCell ref="M133:M134"/>
    <mergeCell ref="U133:U134"/>
    <mergeCell ref="V133:V134"/>
    <mergeCell ref="X127:X128"/>
    <mergeCell ref="B129:B130"/>
    <mergeCell ref="C129:C130"/>
    <mergeCell ref="D129:D130"/>
    <mergeCell ref="E129:E130"/>
    <mergeCell ref="G129:G130"/>
    <mergeCell ref="H129:H130"/>
    <mergeCell ref="J129:J130"/>
    <mergeCell ref="K129:K130"/>
    <mergeCell ref="M129:M130"/>
    <mergeCell ref="U129:U130"/>
    <mergeCell ref="V129:V130"/>
    <mergeCell ref="W129:W130"/>
    <mergeCell ref="X129:X130"/>
    <mergeCell ref="C127:C128"/>
    <mergeCell ref="D127:D128"/>
    <mergeCell ref="E127:E128"/>
    <mergeCell ref="G127:G128"/>
    <mergeCell ref="V127:V128"/>
    <mergeCell ref="W127:W128"/>
    <mergeCell ref="X121:X122"/>
    <mergeCell ref="V125:V126"/>
    <mergeCell ref="W125:W126"/>
    <mergeCell ref="X125:X126"/>
    <mergeCell ref="G123:G124"/>
    <mergeCell ref="H123:H124"/>
    <mergeCell ref="J123:J124"/>
    <mergeCell ref="K123:K124"/>
    <mergeCell ref="M123:M124"/>
    <mergeCell ref="U123:U124"/>
    <mergeCell ref="V123:V124"/>
    <mergeCell ref="W123:W124"/>
    <mergeCell ref="X123:X124"/>
    <mergeCell ref="G121:G122"/>
    <mergeCell ref="H121:H122"/>
    <mergeCell ref="J121:J122"/>
    <mergeCell ref="G125:G126"/>
    <mergeCell ref="H125:H126"/>
    <mergeCell ref="J125:J126"/>
    <mergeCell ref="K125:K126"/>
    <mergeCell ref="M125:M126"/>
    <mergeCell ref="U125:U126"/>
    <mergeCell ref="D5:D6"/>
    <mergeCell ref="B5:C6"/>
    <mergeCell ref="M5:W5"/>
    <mergeCell ref="E5:L5"/>
    <mergeCell ref="K121:K122"/>
    <mergeCell ref="M121:M122"/>
    <mergeCell ref="U121:U122"/>
    <mergeCell ref="V121:V122"/>
    <mergeCell ref="W121:W122"/>
    <mergeCell ref="H101:H102"/>
    <mergeCell ref="K101:K102"/>
    <mergeCell ref="M101:M102"/>
    <mergeCell ref="B18:B19"/>
    <mergeCell ref="E10:E11"/>
    <mergeCell ref="M57:M58"/>
    <mergeCell ref="C12:C13"/>
    <mergeCell ref="C35:C36"/>
    <mergeCell ref="D57:D58"/>
    <mergeCell ref="C59:C60"/>
    <mergeCell ref="D59:D60"/>
    <mergeCell ref="E59:E60"/>
    <mergeCell ref="I18:I19"/>
    <mergeCell ref="B35:B36"/>
    <mergeCell ref="C18:C19"/>
    <mergeCell ref="B12:B13"/>
    <mergeCell ref="B10:B11"/>
    <mergeCell ref="E12:E13"/>
    <mergeCell ref="C10:C11"/>
    <mergeCell ref="E57:E58"/>
    <mergeCell ref="G57:G58"/>
    <mergeCell ref="B37:B38"/>
    <mergeCell ref="B43:B44"/>
    <mergeCell ref="E43:E44"/>
    <mergeCell ref="E35:E36"/>
    <mergeCell ref="B45:B46"/>
    <mergeCell ref="B47:B48"/>
    <mergeCell ref="B53:B54"/>
    <mergeCell ref="E53:E54"/>
    <mergeCell ref="G53:G54"/>
    <mergeCell ref="C16:C17"/>
    <mergeCell ref="E16:E17"/>
    <mergeCell ref="W82:W83"/>
    <mergeCell ref="U90:U91"/>
    <mergeCell ref="V90:V91"/>
    <mergeCell ref="X90:X91"/>
    <mergeCell ref="B92:B93"/>
    <mergeCell ref="V84:V85"/>
    <mergeCell ref="W84:W85"/>
    <mergeCell ref="X84:X85"/>
    <mergeCell ref="C92:C93"/>
    <mergeCell ref="E92:E93"/>
    <mergeCell ref="M92:M93"/>
    <mergeCell ref="U92:U93"/>
    <mergeCell ref="W92:W93"/>
    <mergeCell ref="W90:W91"/>
    <mergeCell ref="V92:V93"/>
    <mergeCell ref="M82:M83"/>
    <mergeCell ref="U84:U85"/>
    <mergeCell ref="G90:G91"/>
    <mergeCell ref="H90:H91"/>
    <mergeCell ref="E84:E85"/>
    <mergeCell ref="X103:X104"/>
    <mergeCell ref="X109:X110"/>
    <mergeCell ref="X101:X102"/>
    <mergeCell ref="B84:B85"/>
    <mergeCell ref="B95:D96"/>
    <mergeCell ref="E95:L95"/>
    <mergeCell ref="M95:W95"/>
    <mergeCell ref="E103:E104"/>
    <mergeCell ref="F103:F104"/>
    <mergeCell ref="G103:G104"/>
    <mergeCell ref="H103:H104"/>
    <mergeCell ref="J103:J104"/>
    <mergeCell ref="K103:K104"/>
    <mergeCell ref="M103:M104"/>
    <mergeCell ref="U103:U104"/>
    <mergeCell ref="D105:D106"/>
    <mergeCell ref="E105:E106"/>
    <mergeCell ref="F105:F106"/>
    <mergeCell ref="G105:G106"/>
    <mergeCell ref="M84:M85"/>
    <mergeCell ref="H105:H106"/>
    <mergeCell ref="J105:J106"/>
    <mergeCell ref="X92:X93"/>
    <mergeCell ref="X105:X106"/>
    <mergeCell ref="M80:M81"/>
    <mergeCell ref="U80:U81"/>
    <mergeCell ref="B61:B62"/>
    <mergeCell ref="C61:C62"/>
    <mergeCell ref="E61:E62"/>
    <mergeCell ref="M61:M62"/>
    <mergeCell ref="U61:U62"/>
    <mergeCell ref="C63:C64"/>
    <mergeCell ref="B63:B64"/>
    <mergeCell ref="E65:L65"/>
    <mergeCell ref="J73:J74"/>
    <mergeCell ref="K73:K74"/>
    <mergeCell ref="E69:E70"/>
    <mergeCell ref="B80:B81"/>
    <mergeCell ref="C80:C81"/>
    <mergeCell ref="B78:B79"/>
    <mergeCell ref="C78:C79"/>
    <mergeCell ref="E78:E79"/>
    <mergeCell ref="E80:E81"/>
    <mergeCell ref="B76:B77"/>
    <mergeCell ref="C76:C77"/>
    <mergeCell ref="B73:B75"/>
    <mergeCell ref="C71:C72"/>
    <mergeCell ref="B69:B70"/>
    <mergeCell ref="B71:B72"/>
    <mergeCell ref="E76:E77"/>
    <mergeCell ref="E73:E75"/>
    <mergeCell ref="C84:C85"/>
    <mergeCell ref="B82:B83"/>
    <mergeCell ref="G73:G74"/>
    <mergeCell ref="B160:V160"/>
    <mergeCell ref="B161:V161"/>
    <mergeCell ref="B155:V155"/>
    <mergeCell ref="B156:V156"/>
    <mergeCell ref="V80:V81"/>
    <mergeCell ref="E107:E108"/>
    <mergeCell ref="F107:F108"/>
    <mergeCell ref="G107:G108"/>
    <mergeCell ref="H107:H108"/>
    <mergeCell ref="J107:J108"/>
    <mergeCell ref="K107:K108"/>
    <mergeCell ref="B97:X98"/>
    <mergeCell ref="B101:B102"/>
    <mergeCell ref="C101:C102"/>
    <mergeCell ref="D101:D102"/>
    <mergeCell ref="E101:E102"/>
    <mergeCell ref="F101:F102"/>
    <mergeCell ref="G101:G102"/>
    <mergeCell ref="U101:U102"/>
    <mergeCell ref="V101:V102"/>
    <mergeCell ref="W101:W102"/>
    <mergeCell ref="A163:X163"/>
    <mergeCell ref="A164:X164"/>
    <mergeCell ref="A165:X165"/>
    <mergeCell ref="A166:X166"/>
    <mergeCell ref="W167:X167"/>
    <mergeCell ref="N167:R167"/>
    <mergeCell ref="B157:V157"/>
    <mergeCell ref="B159:V159"/>
    <mergeCell ref="V103:V104"/>
    <mergeCell ref="M107:M108"/>
    <mergeCell ref="U107:U108"/>
    <mergeCell ref="V107:V108"/>
    <mergeCell ref="W107:W108"/>
    <mergeCell ref="B107:B108"/>
    <mergeCell ref="C107:C108"/>
    <mergeCell ref="D107:D108"/>
    <mergeCell ref="W103:W104"/>
    <mergeCell ref="B105:B106"/>
    <mergeCell ref="C105:C106"/>
    <mergeCell ref="V105:V106"/>
    <mergeCell ref="W105:W106"/>
    <mergeCell ref="A168:B168"/>
    <mergeCell ref="H168:M168"/>
    <mergeCell ref="N168:R168"/>
    <mergeCell ref="B169:C169"/>
    <mergeCell ref="H167:M167"/>
    <mergeCell ref="V57:V58"/>
    <mergeCell ref="W57:W58"/>
    <mergeCell ref="G59:G60"/>
    <mergeCell ref="H59:H60"/>
    <mergeCell ref="J59:J60"/>
    <mergeCell ref="K59:K60"/>
    <mergeCell ref="M59:M60"/>
    <mergeCell ref="U59:U60"/>
    <mergeCell ref="E82:E83"/>
    <mergeCell ref="V59:V60"/>
    <mergeCell ref="W59:W60"/>
    <mergeCell ref="C82:C83"/>
    <mergeCell ref="A167:B167"/>
    <mergeCell ref="A144:A161"/>
    <mergeCell ref="B143:X144"/>
    <mergeCell ref="B158:X158"/>
    <mergeCell ref="B152:X153"/>
    <mergeCell ref="B154:V154"/>
    <mergeCell ref="X57:X58"/>
    <mergeCell ref="W168:X168"/>
    <mergeCell ref="V76:V77"/>
    <mergeCell ref="H73:H74"/>
    <mergeCell ref="M76:M77"/>
    <mergeCell ref="U76:U77"/>
    <mergeCell ref="V69:V70"/>
    <mergeCell ref="M73:M75"/>
    <mergeCell ref="W73:W75"/>
    <mergeCell ref="E45:E46"/>
    <mergeCell ref="E71:E72"/>
    <mergeCell ref="H55:H56"/>
    <mergeCell ref="G55:G56"/>
    <mergeCell ref="V61:V62"/>
    <mergeCell ref="W61:W62"/>
    <mergeCell ref="V55:V56"/>
    <mergeCell ref="W55:W56"/>
    <mergeCell ref="K57:K58"/>
    <mergeCell ref="U73:U75"/>
    <mergeCell ref="E49:E50"/>
    <mergeCell ref="E51:E52"/>
    <mergeCell ref="E55:E56"/>
    <mergeCell ref="H57:H58"/>
    <mergeCell ref="J57:J58"/>
    <mergeCell ref="M45:M46"/>
    <mergeCell ref="B8:X9"/>
    <mergeCell ref="W31:W32"/>
    <mergeCell ref="W69:W70"/>
    <mergeCell ref="M10:M11"/>
    <mergeCell ref="U10:U11"/>
    <mergeCell ref="V10:V11"/>
    <mergeCell ref="B31:B32"/>
    <mergeCell ref="C31:C32"/>
    <mergeCell ref="E31:E32"/>
    <mergeCell ref="B33:B34"/>
    <mergeCell ref="C33:C34"/>
    <mergeCell ref="E33:E34"/>
    <mergeCell ref="M31:M32"/>
    <mergeCell ref="U31:U32"/>
    <mergeCell ref="V31:V32"/>
    <mergeCell ref="M37:M38"/>
    <mergeCell ref="U37:U38"/>
    <mergeCell ref="V37:V38"/>
    <mergeCell ref="M12:M13"/>
    <mergeCell ref="X59:X60"/>
    <mergeCell ref="V12:V13"/>
    <mergeCell ref="W12:W13"/>
    <mergeCell ref="E63:E64"/>
    <mergeCell ref="E37:E38"/>
    <mergeCell ref="V73:V75"/>
    <mergeCell ref="K55:K56"/>
    <mergeCell ref="J55:J56"/>
    <mergeCell ref="U49:U50"/>
    <mergeCell ref="V49:V50"/>
    <mergeCell ref="W49:W50"/>
    <mergeCell ref="X69:X70"/>
    <mergeCell ref="M63:M64"/>
    <mergeCell ref="U63:U64"/>
    <mergeCell ref="V63:V64"/>
    <mergeCell ref="W63:W64"/>
    <mergeCell ref="X63:X64"/>
    <mergeCell ref="M65:W65"/>
    <mergeCell ref="M71:M72"/>
    <mergeCell ref="U71:U72"/>
    <mergeCell ref="V71:V72"/>
    <mergeCell ref="W71:W72"/>
    <mergeCell ref="X71:X72"/>
    <mergeCell ref="X61:X62"/>
    <mergeCell ref="X51:X52"/>
    <mergeCell ref="M55:M56"/>
    <mergeCell ref="U55:U56"/>
    <mergeCell ref="X55:X56"/>
    <mergeCell ref="M49:M50"/>
    <mergeCell ref="W10:W11"/>
    <mergeCell ref="B59:B60"/>
    <mergeCell ref="B57:B58"/>
    <mergeCell ref="E47:E48"/>
    <mergeCell ref="X31:X32"/>
    <mergeCell ref="M33:M34"/>
    <mergeCell ref="U33:U34"/>
    <mergeCell ref="V33:V34"/>
    <mergeCell ref="W33:W34"/>
    <mergeCell ref="X33:X34"/>
    <mergeCell ref="X12:X13"/>
    <mergeCell ref="B29:B30"/>
    <mergeCell ref="C29:C30"/>
    <mergeCell ref="E29:E30"/>
    <mergeCell ref="U57:U58"/>
    <mergeCell ref="V51:V52"/>
    <mergeCell ref="W51:W52"/>
    <mergeCell ref="V43:V44"/>
    <mergeCell ref="X43:X44"/>
    <mergeCell ref="M47:M48"/>
    <mergeCell ref="U47:U48"/>
    <mergeCell ref="V47:V48"/>
    <mergeCell ref="W47:W48"/>
    <mergeCell ref="E18:E19"/>
    <mergeCell ref="M43:M44"/>
    <mergeCell ref="X49:X50"/>
    <mergeCell ref="U29:U30"/>
    <mergeCell ref="V29:V30"/>
    <mergeCell ref="W29:W30"/>
    <mergeCell ref="X29:X30"/>
    <mergeCell ref="U45:U46"/>
    <mergeCell ref="V45:V46"/>
    <mergeCell ref="W45:W46"/>
    <mergeCell ref="X45:X46"/>
    <mergeCell ref="X37:X38"/>
    <mergeCell ref="W37:W38"/>
    <mergeCell ref="A41:X42"/>
    <mergeCell ref="A43:A64"/>
    <mergeCell ref="A10:A38"/>
    <mergeCell ref="U12:U13"/>
    <mergeCell ref="B14:B15"/>
    <mergeCell ref="C14:C15"/>
    <mergeCell ref="E14:E15"/>
    <mergeCell ref="M14:M15"/>
    <mergeCell ref="U14:U15"/>
    <mergeCell ref="V14:V15"/>
    <mergeCell ref="X10:X11"/>
    <mergeCell ref="B16:B17"/>
    <mergeCell ref="A97:A142"/>
    <mergeCell ref="J101:J102"/>
    <mergeCell ref="B65:D66"/>
    <mergeCell ref="J90:J91"/>
    <mergeCell ref="K90:K91"/>
    <mergeCell ref="M90:M91"/>
    <mergeCell ref="A69:A85"/>
    <mergeCell ref="B67:X68"/>
    <mergeCell ref="A67:A68"/>
    <mergeCell ref="U82:U83"/>
    <mergeCell ref="V82:V83"/>
    <mergeCell ref="M69:M70"/>
    <mergeCell ref="U69:U70"/>
    <mergeCell ref="X82:X83"/>
    <mergeCell ref="X73:X75"/>
    <mergeCell ref="M78:M79"/>
    <mergeCell ref="U78:U79"/>
    <mergeCell ref="V78:V79"/>
    <mergeCell ref="W78:W79"/>
    <mergeCell ref="X78:X79"/>
    <mergeCell ref="W80:W81"/>
    <mergeCell ref="X80:X81"/>
    <mergeCell ref="X76:X77"/>
    <mergeCell ref="W76:W77"/>
    <mergeCell ref="A1:X4"/>
    <mergeCell ref="B55:B56"/>
    <mergeCell ref="A86:A93"/>
    <mergeCell ref="B86:X87"/>
    <mergeCell ref="B88:B89"/>
    <mergeCell ref="C88:C89"/>
    <mergeCell ref="E88:E89"/>
    <mergeCell ref="M88:M89"/>
    <mergeCell ref="U88:U89"/>
    <mergeCell ref="V88:V89"/>
    <mergeCell ref="W88:W89"/>
    <mergeCell ref="X88:X89"/>
    <mergeCell ref="B90:B91"/>
    <mergeCell ref="C90:C91"/>
    <mergeCell ref="D90:D91"/>
    <mergeCell ref="E90:E91"/>
    <mergeCell ref="B49:B50"/>
    <mergeCell ref="B51:B52"/>
    <mergeCell ref="M51:M52"/>
    <mergeCell ref="U51:U52"/>
    <mergeCell ref="A8:A9"/>
    <mergeCell ref="U43:U44"/>
    <mergeCell ref="W43:W44"/>
    <mergeCell ref="W20:W21"/>
    <mergeCell ref="D103:D104"/>
    <mergeCell ref="K105:K106"/>
    <mergeCell ref="M105:M106"/>
    <mergeCell ref="U105:U106"/>
    <mergeCell ref="B103:B104"/>
    <mergeCell ref="C103:C104"/>
    <mergeCell ref="X111:X112"/>
    <mergeCell ref="B109:B110"/>
    <mergeCell ref="C109:C110"/>
    <mergeCell ref="D109:D110"/>
    <mergeCell ref="E109:E110"/>
    <mergeCell ref="F109:F110"/>
    <mergeCell ref="G109:G110"/>
    <mergeCell ref="H109:H110"/>
    <mergeCell ref="J109:J110"/>
    <mergeCell ref="K109:K110"/>
    <mergeCell ref="M109:M110"/>
    <mergeCell ref="U109:U110"/>
    <mergeCell ref="V109:V110"/>
    <mergeCell ref="W109:W110"/>
    <mergeCell ref="U111:U112"/>
    <mergeCell ref="V111:V112"/>
    <mergeCell ref="W111:W112"/>
    <mergeCell ref="X107:X108"/>
    <mergeCell ref="M113:M114"/>
    <mergeCell ref="U113:U114"/>
    <mergeCell ref="V113:V114"/>
    <mergeCell ref="W113:W114"/>
    <mergeCell ref="X113:X114"/>
    <mergeCell ref="B111:B112"/>
    <mergeCell ref="C111:C112"/>
    <mergeCell ref="D111:D112"/>
    <mergeCell ref="E111:E112"/>
    <mergeCell ref="F111:F112"/>
    <mergeCell ref="B113:B114"/>
    <mergeCell ref="C113:C114"/>
    <mergeCell ref="D113:D114"/>
    <mergeCell ref="E113:E114"/>
    <mergeCell ref="F113:F114"/>
    <mergeCell ref="G113:G114"/>
    <mergeCell ref="H113:H114"/>
    <mergeCell ref="J113:J114"/>
    <mergeCell ref="K113:K114"/>
    <mergeCell ref="G111:G112"/>
    <mergeCell ref="H111:H112"/>
    <mergeCell ref="J111:J112"/>
    <mergeCell ref="K111:K112"/>
    <mergeCell ref="M111:M112"/>
    <mergeCell ref="X115:X116"/>
    <mergeCell ref="M117:M118"/>
    <mergeCell ref="U117:U118"/>
    <mergeCell ref="V117:V118"/>
    <mergeCell ref="W117:W118"/>
    <mergeCell ref="X117:X118"/>
    <mergeCell ref="M115:M116"/>
    <mergeCell ref="U119:U120"/>
    <mergeCell ref="V119:V120"/>
    <mergeCell ref="W119:W120"/>
    <mergeCell ref="X119:X120"/>
    <mergeCell ref="M119:M120"/>
    <mergeCell ref="B151:D151"/>
    <mergeCell ref="G151:V151"/>
    <mergeCell ref="D147:V147"/>
    <mergeCell ref="D148:V148"/>
    <mergeCell ref="B20:B21"/>
    <mergeCell ref="C20:C21"/>
    <mergeCell ref="E20:E21"/>
    <mergeCell ref="M20:M21"/>
    <mergeCell ref="U20:U21"/>
    <mergeCell ref="V20:V21"/>
    <mergeCell ref="B22:B23"/>
    <mergeCell ref="C22:C23"/>
    <mergeCell ref="E22:E23"/>
    <mergeCell ref="M22:M23"/>
    <mergeCell ref="U22:U23"/>
    <mergeCell ref="V22:V23"/>
    <mergeCell ref="B39:D40"/>
    <mergeCell ref="E39:L39"/>
    <mergeCell ref="M39:W39"/>
    <mergeCell ref="B121:B122"/>
    <mergeCell ref="C121:C122"/>
    <mergeCell ref="D121:D122"/>
    <mergeCell ref="E121:E122"/>
    <mergeCell ref="F115:F116"/>
    <mergeCell ref="M16:M17"/>
    <mergeCell ref="U16:U17"/>
    <mergeCell ref="W133:W134"/>
    <mergeCell ref="U137:U138"/>
    <mergeCell ref="V137:V138"/>
    <mergeCell ref="W137:W138"/>
    <mergeCell ref="F121:F122"/>
    <mergeCell ref="B123:B124"/>
    <mergeCell ref="C123:C124"/>
    <mergeCell ref="D123:D124"/>
    <mergeCell ref="E123:E124"/>
    <mergeCell ref="U115:U116"/>
    <mergeCell ref="V115:V116"/>
    <mergeCell ref="W115:W116"/>
    <mergeCell ref="B117:B118"/>
    <mergeCell ref="C117:C118"/>
    <mergeCell ref="D117:D118"/>
    <mergeCell ref="E117:E118"/>
    <mergeCell ref="F117:F118"/>
    <mergeCell ref="G117:G118"/>
    <mergeCell ref="H117:H118"/>
    <mergeCell ref="H53:H54"/>
    <mergeCell ref="J53:J54"/>
    <mergeCell ref="K53:K54"/>
    <mergeCell ref="U53:U54"/>
    <mergeCell ref="B131:D132"/>
    <mergeCell ref="E131:L131"/>
    <mergeCell ref="B125:B126"/>
    <mergeCell ref="C125:C126"/>
    <mergeCell ref="J117:J118"/>
    <mergeCell ref="K117:K118"/>
    <mergeCell ref="G119:G120"/>
    <mergeCell ref="H119:H120"/>
    <mergeCell ref="J119:J120"/>
    <mergeCell ref="K119:K120"/>
    <mergeCell ref="B119:B120"/>
    <mergeCell ref="C119:C120"/>
    <mergeCell ref="D119:D120"/>
    <mergeCell ref="E119:E120"/>
    <mergeCell ref="F119:F120"/>
    <mergeCell ref="B115:B116"/>
    <mergeCell ref="C115:C116"/>
    <mergeCell ref="D115:D116"/>
    <mergeCell ref="E115:E116"/>
    <mergeCell ref="G115:G116"/>
    <mergeCell ref="H115:H116"/>
    <mergeCell ref="J115:J116"/>
    <mergeCell ref="K115:K116"/>
    <mergeCell ref="B150:D150"/>
    <mergeCell ref="E150:V150"/>
    <mergeCell ref="D125:D126"/>
    <mergeCell ref="E125:E126"/>
    <mergeCell ref="B127:B128"/>
    <mergeCell ref="D149:V149"/>
    <mergeCell ref="B145:V145"/>
    <mergeCell ref="D146:V146"/>
    <mergeCell ref="B146:C149"/>
    <mergeCell ref="M131:W131"/>
    <mergeCell ref="H127:H128"/>
    <mergeCell ref="J127:J128"/>
    <mergeCell ref="K127:K128"/>
    <mergeCell ref="M127:M128"/>
    <mergeCell ref="U127:U128"/>
    <mergeCell ref="H133:H134"/>
    <mergeCell ref="U141:U142"/>
    <mergeCell ref="V141:V142"/>
    <mergeCell ref="W141:W142"/>
    <mergeCell ref="V53:V54"/>
    <mergeCell ref="W53:W54"/>
    <mergeCell ref="X53:X54"/>
    <mergeCell ref="W14:W15"/>
    <mergeCell ref="X14:X15"/>
    <mergeCell ref="M18:M19"/>
    <mergeCell ref="U18:U19"/>
    <mergeCell ref="V18:V19"/>
    <mergeCell ref="W18:W19"/>
    <mergeCell ref="X18:X19"/>
    <mergeCell ref="M29:M30"/>
    <mergeCell ref="M35:M36"/>
    <mergeCell ref="U35:U36"/>
    <mergeCell ref="V35:V36"/>
    <mergeCell ref="W35:W36"/>
    <mergeCell ref="X35:X36"/>
    <mergeCell ref="X20:X21"/>
    <mergeCell ref="W22:W23"/>
    <mergeCell ref="X22:X23"/>
    <mergeCell ref="V16:V17"/>
    <mergeCell ref="W16:W17"/>
    <mergeCell ref="X16:X17"/>
    <mergeCell ref="X47:X48"/>
    <mergeCell ref="M53:M54"/>
  </mergeCells>
  <phoneticPr fontId="3" type="noConversion"/>
  <printOptions horizontalCentered="1"/>
  <pageMargins left="0" right="0" top="0" bottom="0" header="0.31496062992125984" footer="0.31496062992125984"/>
  <pageSetup paperSize="9" scale="25" fitToWidth="0" fitToHeight="0" orientation="portrait" r:id="rId1"/>
  <headerFooter alignWithMargins="0"/>
  <rowBreaks count="4" manualBreakCount="4">
    <brk id="38" max="16383" man="1"/>
    <brk id="64" max="16383" man="1"/>
    <brk id="94" max="16383" man="1"/>
    <brk id="13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9"/>
    </sheetView>
  </sheetViews>
  <sheetFormatPr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прайс-камень</vt:lpstr>
      <vt:lpstr>Лист1</vt:lpstr>
      <vt:lpstr>'прайс-камень'!Область_печати</vt:lpstr>
    </vt:vector>
  </TitlesOfParts>
  <Company>LIGA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M0rd@</dc:creator>
  <cp:lastModifiedBy>RePack by Diakov</cp:lastModifiedBy>
  <cp:lastPrinted>2018-09-07T14:15:02Z</cp:lastPrinted>
  <dcterms:created xsi:type="dcterms:W3CDTF">2005-08-09T05:53:50Z</dcterms:created>
  <dcterms:modified xsi:type="dcterms:W3CDTF">2020-03-12T08:52:35Z</dcterms:modified>
</cp:coreProperties>
</file>